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115" windowHeight="748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80" i="1"/>
  <c r="G77"/>
  <c r="G65"/>
  <c r="G58"/>
  <c r="G57"/>
  <c r="G52"/>
  <c r="G48"/>
  <c r="G46"/>
  <c r="G43"/>
  <c r="G38"/>
  <c r="G30"/>
  <c r="G23"/>
  <c r="G15"/>
  <c r="G8"/>
  <c r="D5" i="2"/>
  <c r="D6"/>
  <c r="D7"/>
  <c r="D12"/>
  <c r="D16"/>
  <c r="D21"/>
  <c r="D26"/>
  <c r="D27"/>
  <c r="D28"/>
  <c r="D29"/>
  <c r="D30"/>
  <c r="D35"/>
  <c r="D36"/>
  <c r="D41"/>
  <c r="D46"/>
  <c r="D51"/>
  <c r="D52"/>
  <c r="D57"/>
  <c r="D58"/>
  <c r="D59"/>
  <c r="D60"/>
  <c r="D61"/>
  <c r="D66"/>
  <c r="D67"/>
  <c r="D68"/>
  <c r="D73"/>
  <c r="D78"/>
  <c r="D79"/>
  <c r="D4"/>
  <c r="F52" i="1"/>
  <c r="F80"/>
  <c r="F77"/>
  <c r="F65"/>
  <c r="F58"/>
  <c r="F57"/>
  <c r="F48"/>
  <c r="F46"/>
  <c r="F43"/>
  <c r="F38"/>
  <c r="F30"/>
  <c r="F23"/>
  <c r="F15"/>
  <c r="F8"/>
  <c r="D76"/>
  <c r="D73"/>
  <c r="D71"/>
  <c r="G85" l="1"/>
  <c r="F85"/>
  <c r="D8"/>
  <c r="D9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3"/>
  <c r="D44"/>
  <c r="D45"/>
  <c r="D46"/>
  <c r="D47"/>
  <c r="D48"/>
  <c r="D50"/>
  <c r="D51"/>
  <c r="D52"/>
  <c r="D53"/>
  <c r="D54"/>
  <c r="D55"/>
  <c r="D56"/>
  <c r="D57"/>
  <c r="D58"/>
  <c r="D59"/>
  <c r="D60"/>
  <c r="D61"/>
  <c r="D62"/>
  <c r="D63"/>
  <c r="D64"/>
  <c r="D65"/>
  <c r="D67"/>
  <c r="D68"/>
  <c r="D69"/>
  <c r="D70"/>
  <c r="D72"/>
  <c r="D75"/>
  <c r="D77"/>
  <c r="D78"/>
  <c r="D79"/>
  <c r="D80"/>
  <c r="D81"/>
  <c r="D82"/>
  <c r="D83"/>
  <c r="D84"/>
  <c r="D7"/>
  <c r="G2"/>
  <c r="C85"/>
  <c r="E85" l="1"/>
  <c r="D85"/>
</calcChain>
</file>

<file path=xl/sharedStrings.xml><?xml version="1.0" encoding="utf-8"?>
<sst xmlns="http://schemas.openxmlformats.org/spreadsheetml/2006/main" count="130" uniqueCount="124">
  <si>
    <t>Alcinópolis</t>
  </si>
  <si>
    <t>Amambai</t>
  </si>
  <si>
    <t>Anastácio</t>
  </si>
  <si>
    <t>Angélica</t>
  </si>
  <si>
    <t>Aparecida do Taboado</t>
  </si>
  <si>
    <t>Aquidauana</t>
  </si>
  <si>
    <t>Aral Moreira</t>
  </si>
  <si>
    <t>Bandeirantes</t>
  </si>
  <si>
    <t>Bataguassu</t>
  </si>
  <si>
    <t>Bataiporã</t>
  </si>
  <si>
    <t>Bela Vista</t>
  </si>
  <si>
    <t>Bodoquena</t>
  </si>
  <si>
    <t>Bonito</t>
  </si>
  <si>
    <t>Brasilândia</t>
  </si>
  <si>
    <t>Caarapó</t>
  </si>
  <si>
    <t>Camapuã</t>
  </si>
  <si>
    <t>Campo Grande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</si>
  <si>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</si>
  <si>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</si>
  <si>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</si>
  <si>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</si>
  <si>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</si>
  <si>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</si>
  <si>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</si>
  <si>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</si>
  <si>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</si>
  <si>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</si>
  <si>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</si>
  <si>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</si>
  <si>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</si>
  <si>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</si>
  <si>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</si>
  <si>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Iguatemi</t>
  </si>
  <si>
    <t>Inocência</t>
  </si>
  <si>
    <t>Itaporã</t>
  </si>
  <si>
    <t>Itaquiraí</t>
  </si>
  <si>
    <t>Ivinhema</t>
  </si>
  <si>
    <t>Japorã</t>
  </si>
  <si>
    <t>Jardim</t>
  </si>
  <si>
    <t>Jatei</t>
  </si>
  <si>
    <t>Juti</t>
  </si>
  <si>
    <t>Ladário</t>
  </si>
  <si>
    <t>Laguna Carapã</t>
  </si>
  <si>
    <t>Maracaju</t>
  </si>
  <si>
    <t>Miranda</t>
  </si>
  <si>
    <t>Mundo Novo</t>
  </si>
  <si>
    <t>Navirai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</si>
  <si>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</si>
  <si>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</si>
  <si>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</si>
  <si>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</si>
  <si>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</si>
  <si>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</si>
  <si>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</si>
  <si>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Ponta Porã</t>
  </si>
  <si>
    <t>Porto Murtinho</t>
  </si>
  <si>
    <t>Ribas do Rio Pardo</t>
  </si>
  <si>
    <t>Rio Brilhante</t>
  </si>
  <si>
    <t>Rio Verde de MT</t>
  </si>
  <si>
    <t>São Gabriel D’Oeste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</si>
  <si>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</si>
  <si>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</si>
  <si>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</si>
  <si>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</si>
  <si>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</si>
  <si>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</si>
  <si>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</si>
  <si>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</si>
  <si>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Total</t>
  </si>
  <si>
    <t>ICMS ECOLÓGICO</t>
  </si>
  <si>
    <t>MUNICÍPIO</t>
  </si>
  <si>
    <t>UNIDADES DE CONSERVAÇÃO / TERRAS INDÍGENAS</t>
  </si>
  <si>
    <t>VALOR</t>
  </si>
  <si>
    <t>Água Clara</t>
  </si>
  <si>
    <t>Antônio João</t>
  </si>
  <si>
    <t>Anaurilânida</t>
  </si>
  <si>
    <t>Glória de Dourados</t>
  </si>
  <si>
    <t>Guia Lopes da Laguna</t>
  </si>
  <si>
    <t>Jaraguari</t>
  </si>
  <si>
    <t>Pedro Gomes</t>
  </si>
  <si>
    <t>Rio Negro</t>
  </si>
  <si>
    <t>Rochedo</t>
  </si>
  <si>
    <t>Santa Rita do Pardo</t>
  </si>
  <si>
    <t>Selvíria</t>
  </si>
  <si>
    <t xml:space="preserve"> indice 2016</t>
  </si>
  <si>
    <t>diferença</t>
  </si>
  <si>
    <t>AMAMBAÍ</t>
  </si>
  <si>
    <t>TI JAGUARI</t>
  </si>
  <si>
    <t>TI LIMÃO VERDE</t>
  </si>
  <si>
    <t>APA RIO AMAMBAÍ</t>
  </si>
  <si>
    <t>ARAL MOREIRA</t>
  </si>
  <si>
    <t>TI AMAMBAÍ</t>
  </si>
  <si>
    <t>TI GUASSUTY</t>
  </si>
  <si>
    <t>CAARAPÓ</t>
  </si>
  <si>
    <t>TI CARAAPÓ</t>
  </si>
  <si>
    <t>CORONEL SAPUCAIA</t>
  </si>
  <si>
    <t>TI TAQUAPERI</t>
  </si>
  <si>
    <t>ELDORADO</t>
  </si>
  <si>
    <t>RPPN FAZ. SANTO ANTÔNIO</t>
  </si>
  <si>
    <t>RPPN FAZ. SÃO PEDRO</t>
  </si>
  <si>
    <t>TI CERRITO</t>
  </si>
  <si>
    <t>PARQUE NACIONAL ILHA GRANDE</t>
  </si>
  <si>
    <t>ITAQUIRAÍ</t>
  </si>
  <si>
    <t>APA ILHAS E VÁRZEAS RIO PARANÁ</t>
  </si>
  <si>
    <t>JAPORÃ</t>
  </si>
  <si>
    <t>TI PORTO LINDO</t>
  </si>
  <si>
    <t>JUTI</t>
  </si>
  <si>
    <t>TI JARARÁ</t>
  </si>
  <si>
    <t>MUNDO NOVO</t>
  </si>
  <si>
    <t>NAVIRAÍ</t>
  </si>
  <si>
    <t>PE VÁRZEAS DO RIO IVINHEMA</t>
  </si>
  <si>
    <t>PNM DO CÓRREGO CUMANDAÍ</t>
  </si>
  <si>
    <t>RPPN EST. SANTA CECÍLIA</t>
  </si>
  <si>
    <t>PARANHOS</t>
  </si>
  <si>
    <t>TI PARAGUAÇU</t>
  </si>
  <si>
    <t>TI PIRAJUÍ</t>
  </si>
  <si>
    <t>TI SETE CERROS</t>
  </si>
  <si>
    <t>SETE QUEDAS</t>
  </si>
  <si>
    <t>RPPN FED. B`LONGALÉ</t>
  </si>
  <si>
    <t>TACURU</t>
  </si>
  <si>
    <t>TI JAGUAPIRÉ</t>
  </si>
  <si>
    <t>TI SASSORÓ</t>
  </si>
  <si>
    <t>VALORES POR UC E TI</t>
  </si>
  <si>
    <t>ÍNDICE 17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</si>
</sst>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000"/>
    <numFmt numFmtId="167" formatCode="0.0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43" fontId="0" fillId="0" borderId="0" xfId="1" applyFont="1"/>
    <xf numFmtId="43" fontId="0" fillId="0" borderId="1" xfId="1" applyFont="1" applyBorder="1"/>
    <xf numFmtId="43" fontId="0" fillId="0" borderId="1" xfId="0" applyNumberFormat="1" applyBorder="1"/>
    <xf numFmtId="43" fontId="2" fillId="0" borderId="1" xfId="0" applyNumberFormat="1" applyFont="1" applyBorder="1"/>
    <xf numFmtId="43" fontId="3" fillId="0" borderId="1" xfId="0" applyNumberFormat="1" applyFont="1" applyBorder="1"/>
    <xf numFmtId="0" fontId="4" fillId="0" borderId="1" xfId="0" applyFont="1" applyBorder="1"/>
    <xf numFmtId="43" fontId="4" fillId="0" borderId="1" xfId="1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0" fillId="2" borderId="0" xfId="0" applyFill="1"/>
    <xf numFmtId="43" fontId="0" fillId="2" borderId="0" xfId="1" applyFont="1" applyFill="1"/>
    <xf numFmtId="165" fontId="4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64" fontId="4" fillId="0" borderId="1" xfId="1" applyNumberFormat="1" applyFont="1" applyBorder="1"/>
    <xf numFmtId="43" fontId="4" fillId="0" borderId="1" xfId="0" applyNumberFormat="1" applyFont="1" applyBorder="1"/>
    <xf numFmtId="0" fontId="5" fillId="0" borderId="0" xfId="0" applyFont="1"/>
    <xf numFmtId="166" fontId="0" fillId="0" borderId="0" xfId="0" applyNumberFormat="1"/>
    <xf numFmtId="43" fontId="4" fillId="0" borderId="0" xfId="1" applyFont="1" applyAlignment="1">
      <alignment horizontal="center"/>
    </xf>
    <xf numFmtId="167" fontId="0" fillId="0" borderId="0" xfId="0" applyNumberForma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topLeftCell="A73" zoomScale="120" zoomScaleNormal="120" workbookViewId="0">
      <selection activeCell="L90" sqref="L90"/>
    </sheetView>
  </sheetViews>
  <sheetFormatPr defaultRowHeight="15"/>
  <cols>
    <col min="1" max="1" width="9.140625" style="11"/>
    <col min="2" max="2" width="23.5703125" customWidth="1"/>
    <col min="3" max="3" width="11.5703125" customWidth="1"/>
    <col min="4" max="4" width="15.85546875" style="2" customWidth="1"/>
    <col min="5" max="5" width="15.5703125" style="2" customWidth="1"/>
    <col min="6" max="6" width="15.140625" style="2" customWidth="1"/>
    <col min="7" max="7" width="16.28515625" customWidth="1"/>
    <col min="8" max="16" width="9.140625" style="11"/>
  </cols>
  <sheetData>
    <row r="1" spans="2:7" s="11" customFormat="1">
      <c r="D1" s="12"/>
      <c r="E1" s="12"/>
      <c r="F1" s="12"/>
    </row>
    <row r="2" spans="2:7">
      <c r="B2" s="9" t="s">
        <v>69</v>
      </c>
      <c r="C2" s="21" t="s">
        <v>71</v>
      </c>
      <c r="D2" s="22"/>
      <c r="E2" s="22"/>
      <c r="F2" s="23"/>
      <c r="G2" s="7">
        <f>7500000*70%</f>
        <v>5250000</v>
      </c>
    </row>
    <row r="3" spans="2:7" s="11" customFormat="1">
      <c r="D3" s="12"/>
      <c r="E3" s="12"/>
      <c r="F3" s="12"/>
    </row>
    <row r="4" spans="2:7">
      <c r="B4" s="9" t="s">
        <v>70</v>
      </c>
      <c r="C4" s="9" t="s">
        <v>123</v>
      </c>
      <c r="D4" s="10" t="s">
        <v>72</v>
      </c>
      <c r="E4" s="13" t="s">
        <v>84</v>
      </c>
      <c r="F4" s="10"/>
      <c r="G4" s="9" t="s">
        <v>85</v>
      </c>
    </row>
    <row r="5" spans="2:7" s="11" customFormat="1">
      <c r="D5" s="12"/>
      <c r="E5" s="12"/>
      <c r="F5" s="12"/>
    </row>
    <row r="6" spans="2:7">
      <c r="B6" s="1" t="s">
        <v>73</v>
      </c>
      <c r="C6" s="1">
        <v>0</v>
      </c>
      <c r="D6" s="3">
        <v>0</v>
      </c>
      <c r="E6" s="14"/>
      <c r="F6" s="3"/>
      <c r="G6" s="4"/>
    </row>
    <row r="7" spans="2:7" ht="15.75">
      <c r="B7" s="1" t="s">
        <v>0</v>
      </c>
      <c r="C7" s="1">
        <v>12.2544</v>
      </c>
      <c r="D7" s="3">
        <f>C7*5250000/100</f>
        <v>643356</v>
      </c>
      <c r="E7" s="14"/>
      <c r="F7" s="3"/>
      <c r="G7" s="6"/>
    </row>
    <row r="8" spans="2:7">
      <c r="B8" s="1" t="s">
        <v>1</v>
      </c>
      <c r="C8" s="1">
        <v>0.38750000000000001</v>
      </c>
      <c r="D8" s="3">
        <f t="shared" ref="D8:D81" si="0">C8*5250000/100</f>
        <v>20343.75</v>
      </c>
      <c r="E8" s="14">
        <v>0.56030000000000002</v>
      </c>
      <c r="F8" s="3">
        <f>E8*G2/100</f>
        <v>29415.75</v>
      </c>
      <c r="G8" s="16">
        <f>F8-D8</f>
        <v>9072</v>
      </c>
    </row>
    <row r="9" spans="2:7">
      <c r="B9" s="1" t="s">
        <v>2</v>
      </c>
      <c r="C9" s="1">
        <v>0</v>
      </c>
      <c r="D9" s="3">
        <f t="shared" si="0"/>
        <v>0</v>
      </c>
      <c r="E9" s="14"/>
      <c r="F9" s="3"/>
      <c r="G9" s="4"/>
    </row>
    <row r="10" spans="2:7">
      <c r="B10" s="1" t="s">
        <v>75</v>
      </c>
      <c r="C10" s="1">
        <v>0</v>
      </c>
      <c r="D10" s="3">
        <v>0</v>
      </c>
      <c r="E10" s="14"/>
      <c r="F10" s="3"/>
      <c r="G10" s="4"/>
    </row>
    <row r="11" spans="2:7">
      <c r="B11" s="1" t="s">
        <v>3</v>
      </c>
      <c r="C11" s="1">
        <v>0</v>
      </c>
      <c r="D11" s="3">
        <f t="shared" si="0"/>
        <v>0</v>
      </c>
      <c r="E11" s="14"/>
      <c r="F11" s="3"/>
      <c r="G11" s="4"/>
    </row>
    <row r="12" spans="2:7">
      <c r="B12" s="1" t="s">
        <v>74</v>
      </c>
      <c r="C12" s="1">
        <v>0</v>
      </c>
      <c r="D12" s="3">
        <v>0</v>
      </c>
      <c r="E12" s="14"/>
      <c r="F12" s="3"/>
      <c r="G12" s="4"/>
    </row>
    <row r="13" spans="2:7">
      <c r="B13" s="1" t="s">
        <v>4</v>
      </c>
      <c r="C13" s="1">
        <v>1.9E-3</v>
      </c>
      <c r="D13" s="3">
        <f t="shared" si="0"/>
        <v>99.75</v>
      </c>
      <c r="E13" s="14"/>
      <c r="F13" s="3"/>
      <c r="G13" s="4"/>
    </row>
    <row r="14" spans="2:7">
      <c r="B14" s="1" t="s">
        <v>5</v>
      </c>
      <c r="C14" s="1">
        <v>0.75049999999999994</v>
      </c>
      <c r="D14" s="3">
        <f t="shared" si="0"/>
        <v>39401.249999999993</v>
      </c>
      <c r="E14" s="14"/>
      <c r="F14" s="3"/>
      <c r="G14" s="4"/>
    </row>
    <row r="15" spans="2:7">
      <c r="B15" s="1" t="s">
        <v>6</v>
      </c>
      <c r="C15" s="1">
        <v>0.1152</v>
      </c>
      <c r="D15" s="3">
        <f t="shared" si="0"/>
        <v>6048</v>
      </c>
      <c r="E15" s="14">
        <v>5.9200000000000003E-2</v>
      </c>
      <c r="F15" s="3">
        <f>E15*G2/100</f>
        <v>3108</v>
      </c>
      <c r="G15" s="16">
        <f>F15-D15</f>
        <v>-2940</v>
      </c>
    </row>
    <row r="16" spans="2:7">
      <c r="B16" s="1" t="s">
        <v>7</v>
      </c>
      <c r="C16" s="1">
        <v>8.9999999999999993E-3</v>
      </c>
      <c r="D16" s="3">
        <f t="shared" si="0"/>
        <v>472.5</v>
      </c>
      <c r="E16" s="14"/>
      <c r="F16" s="3"/>
      <c r="G16" s="4"/>
    </row>
    <row r="17" spans="2:7">
      <c r="B17" s="1" t="s">
        <v>8</v>
      </c>
      <c r="C17" s="1">
        <v>0</v>
      </c>
      <c r="D17" s="3">
        <f t="shared" si="0"/>
        <v>0</v>
      </c>
      <c r="E17" s="14"/>
      <c r="F17" s="3"/>
      <c r="G17" s="4"/>
    </row>
    <row r="18" spans="2:7">
      <c r="B18" s="1" t="s">
        <v>9</v>
      </c>
      <c r="C18" s="1">
        <v>0.83650000000000002</v>
      </c>
      <c r="D18" s="3">
        <f t="shared" si="0"/>
        <v>43916.25</v>
      </c>
      <c r="E18" s="14"/>
      <c r="F18" s="3"/>
      <c r="G18" s="4"/>
    </row>
    <row r="19" spans="2:7">
      <c r="B19" s="1" t="s">
        <v>10</v>
      </c>
      <c r="C19" s="1">
        <v>0.64439999999999997</v>
      </c>
      <c r="D19" s="3">
        <f t="shared" si="0"/>
        <v>33831</v>
      </c>
      <c r="E19" s="14"/>
      <c r="F19" s="3"/>
      <c r="G19" s="4"/>
    </row>
    <row r="20" spans="2:7" ht="15.75">
      <c r="B20" s="1" t="s">
        <v>11</v>
      </c>
      <c r="C20" s="1">
        <v>9.3788999999999998</v>
      </c>
      <c r="D20" s="3">
        <f t="shared" si="0"/>
        <v>492392.25</v>
      </c>
      <c r="E20" s="14"/>
      <c r="F20" s="3"/>
      <c r="G20" s="5"/>
    </row>
    <row r="21" spans="2:7" ht="15.75">
      <c r="B21" s="1" t="s">
        <v>12</v>
      </c>
      <c r="C21" s="1">
        <v>5.1882999999999999</v>
      </c>
      <c r="D21" s="3">
        <f t="shared" si="0"/>
        <v>272385.75</v>
      </c>
      <c r="E21" s="14"/>
      <c r="F21" s="3"/>
      <c r="G21" s="5"/>
    </row>
    <row r="22" spans="2:7">
      <c r="B22" s="1" t="s">
        <v>13</v>
      </c>
      <c r="C22" s="1">
        <v>1.9099999999999999E-2</v>
      </c>
      <c r="D22" s="3">
        <f t="shared" si="0"/>
        <v>1002.75</v>
      </c>
      <c r="E22" s="14"/>
      <c r="F22" s="3"/>
      <c r="G22" s="4"/>
    </row>
    <row r="23" spans="2:7">
      <c r="B23" s="1" t="s">
        <v>14</v>
      </c>
      <c r="C23" s="1">
        <v>0.42330000000000001</v>
      </c>
      <c r="D23" s="3">
        <f t="shared" si="0"/>
        <v>22223.25</v>
      </c>
      <c r="E23" s="14">
        <v>0.19639999999999999</v>
      </c>
      <c r="F23" s="3">
        <f>E23*G2/100</f>
        <v>10311</v>
      </c>
      <c r="G23" s="16">
        <f>F23-D23</f>
        <v>-11912.25</v>
      </c>
    </row>
    <row r="24" spans="2:7">
      <c r="B24" s="1" t="s">
        <v>15</v>
      </c>
      <c r="C24" s="1">
        <v>6.1000000000000004E-3</v>
      </c>
      <c r="D24" s="3">
        <f t="shared" si="0"/>
        <v>320.25000000000006</v>
      </c>
      <c r="E24" s="14"/>
      <c r="F24" s="3"/>
      <c r="G24" s="4"/>
    </row>
    <row r="25" spans="2:7">
      <c r="B25" s="1" t="s">
        <v>16</v>
      </c>
      <c r="C25" s="1">
        <v>0.1573</v>
      </c>
      <c r="D25" s="3">
        <f t="shared" si="0"/>
        <v>8258.25</v>
      </c>
      <c r="E25" s="14"/>
      <c r="F25" s="3"/>
      <c r="G25" s="4"/>
    </row>
    <row r="26" spans="2:7">
      <c r="B26" s="1" t="s">
        <v>17</v>
      </c>
      <c r="C26" s="1">
        <v>1.1036999999999999</v>
      </c>
      <c r="D26" s="3">
        <f t="shared" si="0"/>
        <v>57944.249999999993</v>
      </c>
      <c r="E26" s="14"/>
      <c r="F26" s="3"/>
      <c r="G26" s="4"/>
    </row>
    <row r="27" spans="2:7">
      <c r="B27" s="1" t="s">
        <v>18</v>
      </c>
      <c r="C27" s="1">
        <v>0.36809999999999998</v>
      </c>
      <c r="D27" s="3">
        <f t="shared" si="0"/>
        <v>19325.25</v>
      </c>
      <c r="E27" s="14"/>
      <c r="F27" s="3"/>
      <c r="G27" s="4"/>
    </row>
    <row r="28" spans="2:7" ht="15.75">
      <c r="B28" s="1" t="s">
        <v>19</v>
      </c>
      <c r="C28" s="1">
        <v>1.2813000000000001</v>
      </c>
      <c r="D28" s="3">
        <f t="shared" si="0"/>
        <v>67268.250000000015</v>
      </c>
      <c r="E28" s="14"/>
      <c r="F28" s="3"/>
      <c r="G28" s="5"/>
    </row>
    <row r="29" spans="2:7">
      <c r="B29" s="1" t="s">
        <v>20</v>
      </c>
      <c r="C29" s="1">
        <v>4.8399999999999999E-2</v>
      </c>
      <c r="D29" s="3">
        <f t="shared" si="0"/>
        <v>2541</v>
      </c>
      <c r="E29" s="14"/>
      <c r="F29" s="3"/>
      <c r="G29" s="4"/>
    </row>
    <row r="30" spans="2:7" ht="15.75">
      <c r="B30" s="1" t="s">
        <v>21</v>
      </c>
      <c r="C30" s="1">
        <v>0.28039999999999998</v>
      </c>
      <c r="D30" s="3">
        <f t="shared" si="0"/>
        <v>14721</v>
      </c>
      <c r="E30" s="14">
        <v>1.6900999999999999</v>
      </c>
      <c r="F30" s="3">
        <f>E30*G2/100</f>
        <v>88730.25</v>
      </c>
      <c r="G30" s="6">
        <f>F30-D30</f>
        <v>74009.25</v>
      </c>
    </row>
    <row r="31" spans="2:7" ht="15.75">
      <c r="B31" s="1" t="s">
        <v>22</v>
      </c>
      <c r="C31" s="1">
        <v>1.5314000000000001</v>
      </c>
      <c r="D31" s="3">
        <f t="shared" si="0"/>
        <v>80398.500000000015</v>
      </c>
      <c r="E31" s="14"/>
      <c r="F31" s="3"/>
      <c r="G31" s="6"/>
    </row>
    <row r="32" spans="2:7" ht="15.75">
      <c r="B32" s="1" t="s">
        <v>23</v>
      </c>
      <c r="C32" s="1">
        <v>5.6463999999999999</v>
      </c>
      <c r="D32" s="3">
        <f t="shared" si="0"/>
        <v>296436</v>
      </c>
      <c r="E32" s="14"/>
      <c r="F32" s="3"/>
      <c r="G32" s="6"/>
    </row>
    <row r="33" spans="2:7">
      <c r="B33" s="1" t="s">
        <v>24</v>
      </c>
      <c r="C33" s="1">
        <v>8.5699999999999998E-2</v>
      </c>
      <c r="D33" s="3">
        <f t="shared" si="0"/>
        <v>4499.25</v>
      </c>
      <c r="E33" s="14"/>
      <c r="F33" s="3"/>
      <c r="G33" s="4"/>
    </row>
    <row r="34" spans="2:7">
      <c r="B34" s="1" t="s">
        <v>25</v>
      </c>
      <c r="C34" s="1">
        <v>0</v>
      </c>
      <c r="D34" s="3">
        <f t="shared" si="0"/>
        <v>0</v>
      </c>
      <c r="E34" s="14"/>
      <c r="F34" s="3"/>
      <c r="G34" s="4"/>
    </row>
    <row r="35" spans="2:7" ht="15.75">
      <c r="B35" s="1" t="s">
        <v>26</v>
      </c>
      <c r="C35" s="1">
        <v>2.2345000000000002</v>
      </c>
      <c r="D35" s="3">
        <f t="shared" si="0"/>
        <v>117311.25</v>
      </c>
      <c r="E35" s="14"/>
      <c r="F35" s="3"/>
      <c r="G35" s="6"/>
    </row>
    <row r="36" spans="2:7">
      <c r="B36" s="1" t="s">
        <v>27</v>
      </c>
      <c r="C36" s="1">
        <v>3.2599999999999997E-2</v>
      </c>
      <c r="D36" s="3">
        <f t="shared" si="0"/>
        <v>1711.4999999999998</v>
      </c>
      <c r="E36" s="14"/>
      <c r="F36" s="3"/>
      <c r="G36" s="4"/>
    </row>
    <row r="37" spans="2:7">
      <c r="B37" s="1" t="s">
        <v>28</v>
      </c>
      <c r="C37" s="1">
        <v>0.1585</v>
      </c>
      <c r="D37" s="3">
        <f t="shared" si="0"/>
        <v>8321.25</v>
      </c>
      <c r="E37" s="14"/>
      <c r="F37" s="3"/>
      <c r="G37" s="4"/>
    </row>
    <row r="38" spans="2:7" ht="15.75">
      <c r="B38" s="1" t="s">
        <v>29</v>
      </c>
      <c r="C38" s="1">
        <v>4.3140000000000001</v>
      </c>
      <c r="D38" s="3">
        <f t="shared" si="0"/>
        <v>226485</v>
      </c>
      <c r="E38" s="14">
        <v>3.2223000000000002</v>
      </c>
      <c r="F38" s="3">
        <f>E38*G2/100</f>
        <v>169170.75</v>
      </c>
      <c r="G38" s="6">
        <f>F38-D38</f>
        <v>-57314.25</v>
      </c>
    </row>
    <row r="39" spans="2:7">
      <c r="B39" s="1" t="s">
        <v>30</v>
      </c>
      <c r="C39" s="1">
        <v>0</v>
      </c>
      <c r="D39" s="3">
        <f t="shared" si="0"/>
        <v>0</v>
      </c>
      <c r="E39" s="14"/>
      <c r="F39" s="3"/>
      <c r="G39" s="4"/>
    </row>
    <row r="40" spans="2:7">
      <c r="B40" s="1" t="s">
        <v>31</v>
      </c>
      <c r="C40" s="1">
        <v>0</v>
      </c>
      <c r="D40" s="3">
        <f t="shared" si="0"/>
        <v>0</v>
      </c>
      <c r="E40" s="14"/>
      <c r="F40" s="3"/>
      <c r="G40" s="4"/>
    </row>
    <row r="41" spans="2:7">
      <c r="B41" s="1" t="s">
        <v>76</v>
      </c>
      <c r="C41" s="1">
        <v>0</v>
      </c>
      <c r="D41" s="3">
        <v>0</v>
      </c>
      <c r="E41" s="14"/>
      <c r="F41" s="3"/>
      <c r="G41" s="4"/>
    </row>
    <row r="42" spans="2:7">
      <c r="B42" s="1" t="s">
        <v>77</v>
      </c>
      <c r="C42" s="1">
        <v>0</v>
      </c>
      <c r="D42" s="3">
        <v>0</v>
      </c>
      <c r="E42" s="14"/>
      <c r="F42" s="3"/>
      <c r="G42" s="4"/>
    </row>
    <row r="43" spans="2:7" ht="15.75">
      <c r="B43" s="1" t="s">
        <v>32</v>
      </c>
      <c r="C43" s="1">
        <v>0</v>
      </c>
      <c r="D43" s="3">
        <f t="shared" si="0"/>
        <v>0</v>
      </c>
      <c r="E43" s="14">
        <v>0.48570000000000002</v>
      </c>
      <c r="F43" s="3">
        <f>E43*G2/100</f>
        <v>25499.25</v>
      </c>
      <c r="G43" s="6">
        <f>F43-D43</f>
        <v>25499.25</v>
      </c>
    </row>
    <row r="44" spans="2:7">
      <c r="B44" s="1" t="s">
        <v>33</v>
      </c>
      <c r="C44" s="1">
        <v>0</v>
      </c>
      <c r="D44" s="3">
        <f t="shared" si="0"/>
        <v>0</v>
      </c>
      <c r="E44" s="14"/>
      <c r="F44" s="3"/>
      <c r="G44" s="4"/>
    </row>
    <row r="45" spans="2:7">
      <c r="B45" s="1" t="s">
        <v>34</v>
      </c>
      <c r="C45" s="1">
        <v>0.17349999999999999</v>
      </c>
      <c r="D45" s="3">
        <f t="shared" si="0"/>
        <v>9108.7499999999982</v>
      </c>
      <c r="E45" s="14"/>
      <c r="F45" s="3"/>
      <c r="G45" s="4"/>
    </row>
    <row r="46" spans="2:7" ht="15.75">
      <c r="B46" s="1" t="s">
        <v>35</v>
      </c>
      <c r="C46" s="1">
        <v>0.69330000000000003</v>
      </c>
      <c r="D46" s="3">
        <f t="shared" si="0"/>
        <v>36398.25</v>
      </c>
      <c r="E46" s="14">
        <v>0.56520000000000004</v>
      </c>
      <c r="F46" s="3">
        <f>E46*G2/100</f>
        <v>29673</v>
      </c>
      <c r="G46" s="6">
        <f>F46-D46</f>
        <v>-6725.25</v>
      </c>
    </row>
    <row r="47" spans="2:7">
      <c r="B47" s="1" t="s">
        <v>36</v>
      </c>
      <c r="C47" s="1">
        <v>0.2681</v>
      </c>
      <c r="D47" s="3">
        <f t="shared" si="0"/>
        <v>14075.25</v>
      </c>
      <c r="E47" s="14"/>
      <c r="F47" s="3"/>
      <c r="G47" s="4"/>
    </row>
    <row r="48" spans="2:7" ht="15.75">
      <c r="B48" s="1" t="s">
        <v>37</v>
      </c>
      <c r="C48" s="1">
        <v>1.1222000000000001</v>
      </c>
      <c r="D48" s="3">
        <f t="shared" si="0"/>
        <v>58915.5</v>
      </c>
      <c r="E48" s="14">
        <v>2.5093999999999999</v>
      </c>
      <c r="F48" s="3">
        <f>E48*G2/100</f>
        <v>131743.5</v>
      </c>
      <c r="G48" s="6">
        <f>F48-D48</f>
        <v>72828</v>
      </c>
    </row>
    <row r="49" spans="2:7">
      <c r="B49" s="1" t="s">
        <v>78</v>
      </c>
      <c r="C49" s="1">
        <v>0</v>
      </c>
      <c r="D49" s="3">
        <v>0</v>
      </c>
      <c r="E49" s="14"/>
      <c r="F49" s="3"/>
      <c r="G49" s="4"/>
    </row>
    <row r="50" spans="2:7" ht="15.75">
      <c r="B50" s="1" t="s">
        <v>38</v>
      </c>
      <c r="C50" s="1">
        <v>2.8</v>
      </c>
      <c r="D50" s="3">
        <f t="shared" si="0"/>
        <v>146999.99999999997</v>
      </c>
      <c r="E50" s="14"/>
      <c r="F50" s="3"/>
      <c r="G50" s="6"/>
    </row>
    <row r="51" spans="2:7" ht="15.75">
      <c r="B51" s="1" t="s">
        <v>39</v>
      </c>
      <c r="C51" s="1">
        <v>16.062899999999999</v>
      </c>
      <c r="D51" s="3">
        <f t="shared" si="0"/>
        <v>843302.25</v>
      </c>
      <c r="E51" s="14"/>
      <c r="F51" s="3"/>
      <c r="G51" s="6"/>
    </row>
    <row r="52" spans="2:7" ht="15.75">
      <c r="B52" s="1" t="s">
        <v>40</v>
      </c>
      <c r="C52" s="1">
        <v>7.3099999999999998E-2</v>
      </c>
      <c r="D52" s="3">
        <f t="shared" si="0"/>
        <v>3837.75</v>
      </c>
      <c r="E52" s="14">
        <v>0.7702</v>
      </c>
      <c r="F52" s="3">
        <f>E52*G2/100</f>
        <v>40435.5</v>
      </c>
      <c r="G52" s="6">
        <f>F52-D52</f>
        <v>36597.75</v>
      </c>
    </row>
    <row r="53" spans="2:7">
      <c r="B53" s="1" t="s">
        <v>41</v>
      </c>
      <c r="C53" s="1">
        <v>0.28249999999999997</v>
      </c>
      <c r="D53" s="3">
        <f t="shared" si="0"/>
        <v>14831.249999999998</v>
      </c>
      <c r="E53" s="14"/>
      <c r="F53" s="3"/>
      <c r="G53" s="4"/>
    </row>
    <row r="54" spans="2:7">
      <c r="B54" s="1" t="s">
        <v>42</v>
      </c>
      <c r="C54" s="1">
        <v>0.2722</v>
      </c>
      <c r="D54" s="3">
        <f t="shared" si="0"/>
        <v>14290.5</v>
      </c>
      <c r="E54" s="14"/>
      <c r="F54" s="3"/>
      <c r="G54" s="4"/>
    </row>
    <row r="55" spans="2:7">
      <c r="B55" s="1" t="s">
        <v>43</v>
      </c>
      <c r="C55" s="1">
        <v>2.4400000000000002E-2</v>
      </c>
      <c r="D55" s="3">
        <f t="shared" si="0"/>
        <v>1281.0000000000002</v>
      </c>
      <c r="E55" s="14"/>
      <c r="F55" s="3"/>
      <c r="G55" s="4"/>
    </row>
    <row r="56" spans="2:7">
      <c r="B56" s="1" t="s">
        <v>44</v>
      </c>
      <c r="C56" s="1">
        <v>0.63890000000000002</v>
      </c>
      <c r="D56" s="3">
        <f t="shared" si="0"/>
        <v>33542.25</v>
      </c>
      <c r="E56" s="14"/>
      <c r="F56" s="3"/>
      <c r="G56" s="4"/>
    </row>
    <row r="57" spans="2:7" ht="15.75">
      <c r="B57" s="1" t="s">
        <v>45</v>
      </c>
      <c r="C57" s="1">
        <v>2.4803000000000002</v>
      </c>
      <c r="D57" s="3">
        <f t="shared" si="0"/>
        <v>130215.75</v>
      </c>
      <c r="E57" s="14">
        <v>2.0889000000000002</v>
      </c>
      <c r="F57" s="3">
        <f>E57*G2/100</f>
        <v>109667.25000000001</v>
      </c>
      <c r="G57" s="6">
        <f>F57-D57</f>
        <v>-20548.499999999985</v>
      </c>
    </row>
    <row r="58" spans="2:7" ht="15.75">
      <c r="B58" s="1" t="s">
        <v>46</v>
      </c>
      <c r="C58" s="1">
        <v>6.0853999999999999</v>
      </c>
      <c r="D58" s="3">
        <f t="shared" si="0"/>
        <v>319483.5</v>
      </c>
      <c r="E58" s="14">
        <v>5.7188999999999997</v>
      </c>
      <c r="F58" s="3">
        <f>E58*G2/100</f>
        <v>300242.25</v>
      </c>
      <c r="G58" s="6">
        <f>F58-D58</f>
        <v>-19241.25</v>
      </c>
    </row>
    <row r="59" spans="2:7">
      <c r="B59" s="1" t="s">
        <v>47</v>
      </c>
      <c r="C59" s="1">
        <v>0.2341</v>
      </c>
      <c r="D59" s="3">
        <f t="shared" si="0"/>
        <v>12290.25</v>
      </c>
      <c r="E59" s="14"/>
      <c r="F59" s="3"/>
      <c r="G59" s="4"/>
    </row>
    <row r="60" spans="2:7">
      <c r="B60" s="1" t="s">
        <v>48</v>
      </c>
      <c r="C60" s="1">
        <v>0</v>
      </c>
      <c r="D60" s="3">
        <f t="shared" si="0"/>
        <v>0</v>
      </c>
      <c r="E60" s="14"/>
      <c r="F60" s="3"/>
      <c r="G60" s="4"/>
    </row>
    <row r="61" spans="2:7">
      <c r="B61" s="1" t="s">
        <v>49</v>
      </c>
      <c r="C61" s="1">
        <v>0.26550000000000001</v>
      </c>
      <c r="D61" s="3">
        <f t="shared" si="0"/>
        <v>13938.75</v>
      </c>
      <c r="E61" s="14"/>
      <c r="F61" s="3"/>
      <c r="G61" s="4"/>
    </row>
    <row r="62" spans="2:7">
      <c r="B62" s="1" t="s">
        <v>50</v>
      </c>
      <c r="C62" s="1">
        <v>0.82330000000000003</v>
      </c>
      <c r="D62" s="3">
        <f t="shared" si="0"/>
        <v>43223.25</v>
      </c>
      <c r="E62" s="14"/>
      <c r="F62" s="3"/>
      <c r="G62" s="4"/>
    </row>
    <row r="63" spans="2:7">
      <c r="B63" s="1" t="s">
        <v>51</v>
      </c>
      <c r="C63" s="1">
        <v>1.8957999999999999</v>
      </c>
      <c r="D63" s="3">
        <f t="shared" si="0"/>
        <v>99529.5</v>
      </c>
      <c r="E63" s="14"/>
      <c r="F63" s="3"/>
      <c r="G63" s="4"/>
    </row>
    <row r="64" spans="2:7">
      <c r="B64" s="1" t="s">
        <v>52</v>
      </c>
      <c r="C64" s="1">
        <v>0</v>
      </c>
      <c r="D64" s="3">
        <f t="shared" si="0"/>
        <v>0</v>
      </c>
      <c r="E64" s="14"/>
      <c r="F64" s="3"/>
      <c r="G64" s="4"/>
    </row>
    <row r="65" spans="2:7" ht="15.75">
      <c r="B65" s="1" t="s">
        <v>53</v>
      </c>
      <c r="C65" s="1">
        <v>1.4120999999999999</v>
      </c>
      <c r="D65" s="3">
        <f t="shared" si="0"/>
        <v>74135.249999999985</v>
      </c>
      <c r="E65" s="14">
        <v>2.5798000000000001</v>
      </c>
      <c r="F65" s="3">
        <f>E65*G2/100</f>
        <v>135439.5</v>
      </c>
      <c r="G65" s="6">
        <f>F65-D65</f>
        <v>61304.250000000015</v>
      </c>
    </row>
    <row r="66" spans="2:7">
      <c r="B66" s="1" t="s">
        <v>79</v>
      </c>
      <c r="C66" s="1">
        <v>0</v>
      </c>
      <c r="D66" s="3">
        <v>0</v>
      </c>
      <c r="E66" s="14"/>
      <c r="F66" s="3"/>
      <c r="G66" s="4"/>
    </row>
    <row r="67" spans="2:7">
      <c r="B67" s="1" t="s">
        <v>54</v>
      </c>
      <c r="C67" s="1">
        <v>2.9399999999999999E-2</v>
      </c>
      <c r="D67" s="3">
        <f t="shared" si="0"/>
        <v>1543.5</v>
      </c>
      <c r="E67" s="14"/>
      <c r="F67" s="3"/>
      <c r="G67" s="4"/>
    </row>
    <row r="68" spans="2:7" ht="15.75">
      <c r="B68" s="1" t="s">
        <v>55</v>
      </c>
      <c r="C68" s="1">
        <v>3.6453000000000002</v>
      </c>
      <c r="D68" s="3">
        <f t="shared" si="0"/>
        <v>191378.25</v>
      </c>
      <c r="E68" s="14"/>
      <c r="F68" s="3"/>
      <c r="G68" s="6"/>
    </row>
    <row r="69" spans="2:7">
      <c r="B69" s="1" t="s">
        <v>56</v>
      </c>
      <c r="C69" s="1">
        <v>4.8999999999999998E-3</v>
      </c>
      <c r="D69" s="3">
        <f t="shared" si="0"/>
        <v>257.25</v>
      </c>
      <c r="E69" s="14"/>
      <c r="F69" s="3"/>
      <c r="G69" s="4"/>
    </row>
    <row r="70" spans="2:7">
      <c r="B70" s="1" t="s">
        <v>57</v>
      </c>
      <c r="C70" s="1">
        <v>0.19089999999999999</v>
      </c>
      <c r="D70" s="3">
        <f t="shared" si="0"/>
        <v>10022.249999999998</v>
      </c>
      <c r="E70" s="14"/>
      <c r="F70" s="3"/>
      <c r="G70" s="4"/>
    </row>
    <row r="71" spans="2:7">
      <c r="B71" s="1" t="s">
        <v>80</v>
      </c>
      <c r="C71" s="1">
        <v>0</v>
      </c>
      <c r="D71" s="3">
        <f t="shared" si="0"/>
        <v>0</v>
      </c>
      <c r="E71" s="14"/>
      <c r="F71" s="3"/>
      <c r="G71" s="4"/>
    </row>
    <row r="72" spans="2:7">
      <c r="B72" s="1" t="s">
        <v>58</v>
      </c>
      <c r="C72" s="1">
        <v>2.7400000000000001E-2</v>
      </c>
      <c r="D72" s="3">
        <f t="shared" si="0"/>
        <v>1438.5</v>
      </c>
      <c r="E72" s="14"/>
      <c r="F72" s="3"/>
      <c r="G72" s="4"/>
    </row>
    <row r="73" spans="2:7">
      <c r="B73" s="1" t="s">
        <v>81</v>
      </c>
      <c r="C73" s="1">
        <v>0</v>
      </c>
      <c r="D73" s="3">
        <f t="shared" si="0"/>
        <v>0</v>
      </c>
      <c r="E73" s="14"/>
      <c r="F73" s="3"/>
      <c r="G73" s="4"/>
    </row>
    <row r="74" spans="2:7">
      <c r="B74" s="1" t="s">
        <v>82</v>
      </c>
      <c r="C74" s="1">
        <v>0</v>
      </c>
      <c r="D74" s="3">
        <v>0</v>
      </c>
      <c r="E74" s="14"/>
      <c r="F74" s="3"/>
      <c r="G74" s="4"/>
    </row>
    <row r="75" spans="2:7">
      <c r="B75" s="1" t="s">
        <v>59</v>
      </c>
      <c r="C75" s="1">
        <v>2.6100000000000002E-2</v>
      </c>
      <c r="D75" s="3">
        <f t="shared" si="0"/>
        <v>1370.25</v>
      </c>
      <c r="E75" s="14"/>
      <c r="F75" s="3"/>
      <c r="G75" s="4"/>
    </row>
    <row r="76" spans="2:7">
      <c r="B76" s="1" t="s">
        <v>83</v>
      </c>
      <c r="C76" s="1">
        <v>0</v>
      </c>
      <c r="D76" s="3">
        <f t="shared" si="0"/>
        <v>0</v>
      </c>
      <c r="E76" s="14"/>
      <c r="F76" s="3"/>
      <c r="G76" s="4"/>
    </row>
    <row r="77" spans="2:7" ht="15.75">
      <c r="B77" s="1" t="s">
        <v>60</v>
      </c>
      <c r="C77" s="1">
        <v>0.3664</v>
      </c>
      <c r="D77" s="3">
        <f t="shared" si="0"/>
        <v>19236</v>
      </c>
      <c r="E77" s="14">
        <v>1.3087</v>
      </c>
      <c r="F77" s="3">
        <f>E77*G2/100</f>
        <v>68706.75</v>
      </c>
      <c r="G77" s="6">
        <f>F77-D77</f>
        <v>49470.75</v>
      </c>
    </row>
    <row r="78" spans="2:7">
      <c r="B78" s="1" t="s">
        <v>61</v>
      </c>
      <c r="C78" s="1">
        <v>1.3100000000000001E-2</v>
      </c>
      <c r="D78" s="3">
        <f t="shared" si="0"/>
        <v>687.75</v>
      </c>
      <c r="E78" s="14"/>
      <c r="F78" s="3"/>
      <c r="G78" s="4"/>
    </row>
    <row r="79" spans="2:7" ht="15.75">
      <c r="B79" s="1" t="s">
        <v>62</v>
      </c>
      <c r="C79" s="1">
        <v>0</v>
      </c>
      <c r="D79" s="3">
        <f t="shared" si="0"/>
        <v>0</v>
      </c>
      <c r="E79" s="14"/>
      <c r="F79" s="3"/>
      <c r="G79" s="6"/>
    </row>
    <row r="80" spans="2:7" ht="15.75">
      <c r="B80" s="1" t="s">
        <v>63</v>
      </c>
      <c r="C80" s="1">
        <v>0.45129999999999998</v>
      </c>
      <c r="D80" s="3">
        <f t="shared" si="0"/>
        <v>23693.25</v>
      </c>
      <c r="E80" s="14">
        <v>1.7728999999999999</v>
      </c>
      <c r="F80" s="3">
        <f>E80*G2/100</f>
        <v>93077.25</v>
      </c>
      <c r="G80" s="6">
        <f>F80-D80</f>
        <v>69384</v>
      </c>
    </row>
    <row r="81" spans="2:7" ht="15.75">
      <c r="B81" s="1" t="s">
        <v>64</v>
      </c>
      <c r="C81" s="1">
        <v>11.6922</v>
      </c>
      <c r="D81" s="3">
        <f t="shared" si="0"/>
        <v>613840.5</v>
      </c>
      <c r="E81" s="14"/>
      <c r="F81" s="3"/>
      <c r="G81" s="6"/>
    </row>
    <row r="82" spans="2:7">
      <c r="B82" s="1" t="s">
        <v>65</v>
      </c>
      <c r="C82" s="1">
        <v>0.50280000000000002</v>
      </c>
      <c r="D82" s="3">
        <f t="shared" ref="D82:D84" si="1">C82*5250000/100</f>
        <v>26397</v>
      </c>
      <c r="E82" s="14"/>
      <c r="F82" s="3"/>
      <c r="G82" s="4"/>
    </row>
    <row r="83" spans="2:7">
      <c r="B83" s="1" t="s">
        <v>66</v>
      </c>
      <c r="C83" s="1">
        <v>0.1852</v>
      </c>
      <c r="D83" s="3">
        <f t="shared" si="1"/>
        <v>9723</v>
      </c>
      <c r="E83" s="14"/>
      <c r="F83" s="3"/>
      <c r="G83" s="4"/>
    </row>
    <row r="84" spans="2:7">
      <c r="B84" s="1" t="s">
        <v>67</v>
      </c>
      <c r="C84" s="1">
        <v>0</v>
      </c>
      <c r="D84" s="3">
        <f t="shared" si="1"/>
        <v>0</v>
      </c>
      <c r="E84" s="14"/>
      <c r="F84" s="3"/>
      <c r="G84" s="4"/>
    </row>
    <row r="85" spans="2:7">
      <c r="B85" s="7" t="s">
        <v>68</v>
      </c>
      <c r="C85" s="7">
        <f>SUM(C7:C84)</f>
        <v>99.999999999999972</v>
      </c>
      <c r="D85" s="8">
        <f>SUM(D7:D84)</f>
        <v>5250000</v>
      </c>
      <c r="E85" s="15">
        <f>SUM(E7:E84)</f>
        <v>23.527999999999999</v>
      </c>
      <c r="F85" s="8">
        <f>SUM(F6:F84)</f>
        <v>1235220</v>
      </c>
      <c r="G85" s="16">
        <f>SUM(G6:G84)</f>
        <v>279483.75</v>
      </c>
    </row>
    <row r="86" spans="2:7" s="11" customFormat="1">
      <c r="D86" s="12"/>
      <c r="E86" s="12"/>
      <c r="F86" s="12"/>
    </row>
    <row r="87" spans="2:7" s="11" customFormat="1">
      <c r="D87" s="12"/>
      <c r="E87" s="12"/>
      <c r="F87" s="12"/>
    </row>
    <row r="88" spans="2:7" s="11" customFormat="1">
      <c r="D88" s="12"/>
      <c r="E88" s="12"/>
      <c r="F88" s="12"/>
    </row>
    <row r="89" spans="2:7" s="11" customFormat="1">
      <c r="D89" s="12"/>
      <c r="E89" s="12"/>
      <c r="F89" s="12"/>
    </row>
    <row r="90" spans="2:7" s="11" customFormat="1">
      <c r="D90" s="12"/>
      <c r="E90" s="12"/>
      <c r="F90" s="12"/>
    </row>
    <row r="91" spans="2:7" s="11" customFormat="1">
      <c r="D91" s="12"/>
      <c r="E91" s="12"/>
      <c r="F91" s="12"/>
    </row>
    <row r="92" spans="2:7" s="11" customFormat="1">
      <c r="D92" s="12"/>
      <c r="E92" s="12"/>
      <c r="F92" s="12"/>
    </row>
    <row r="93" spans="2:7" s="11" customFormat="1">
      <c r="D93" s="12"/>
      <c r="E93" s="12"/>
      <c r="F93" s="12"/>
    </row>
    <row r="94" spans="2:7" s="11" customFormat="1">
      <c r="D94" s="12"/>
      <c r="E94" s="12"/>
      <c r="F94" s="12"/>
    </row>
    <row r="95" spans="2:7" s="11" customFormat="1">
      <c r="D95" s="12"/>
      <c r="E95" s="12"/>
      <c r="F95" s="12"/>
    </row>
  </sheetData>
  <mergeCells count="1">
    <mergeCell ref="C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9"/>
  <sheetViews>
    <sheetView topLeftCell="A67" workbookViewId="0">
      <selection activeCell="E12" sqref="E12"/>
    </sheetView>
  </sheetViews>
  <sheetFormatPr defaultRowHeight="15"/>
  <cols>
    <col min="1" max="1" width="23.85546875" customWidth="1"/>
    <col min="2" max="2" width="45.5703125" customWidth="1"/>
    <col min="3" max="3" width="38.7109375" customWidth="1"/>
    <col min="4" max="4" width="38.42578125" style="2" customWidth="1"/>
    <col min="5" max="5" width="36.42578125" customWidth="1"/>
  </cols>
  <sheetData>
    <row r="2" spans="2:4" ht="23.25">
      <c r="C2" s="17" t="s">
        <v>86</v>
      </c>
      <c r="D2" s="19" t="s">
        <v>122</v>
      </c>
    </row>
    <row r="4" spans="2:4">
      <c r="B4" t="s">
        <v>91</v>
      </c>
      <c r="C4" s="20">
        <v>0.17638889999999999</v>
      </c>
      <c r="D4" s="2">
        <f>C4*5250000/100</f>
        <v>9260.4172500000004</v>
      </c>
    </row>
    <row r="5" spans="2:4">
      <c r="B5" t="s">
        <v>87</v>
      </c>
      <c r="C5" s="20">
        <v>2.44926E-2</v>
      </c>
      <c r="D5" s="2">
        <f t="shared" ref="D5:D68" si="0">C5*5250000/100</f>
        <v>1285.8615</v>
      </c>
    </row>
    <row r="6" spans="2:4">
      <c r="B6" t="s">
        <v>88</v>
      </c>
      <c r="C6" s="20">
        <v>4.62493E-2</v>
      </c>
      <c r="D6" s="2">
        <f t="shared" si="0"/>
        <v>2428.0882500000002</v>
      </c>
    </row>
    <row r="7" spans="2:4">
      <c r="B7" t="s">
        <v>89</v>
      </c>
      <c r="C7" s="20">
        <v>0.1403459</v>
      </c>
      <c r="D7" s="2">
        <f t="shared" si="0"/>
        <v>7368.1597499999998</v>
      </c>
    </row>
    <row r="10" spans="2:4" ht="23.25">
      <c r="C10" s="17" t="s">
        <v>90</v>
      </c>
    </row>
    <row r="12" spans="2:4">
      <c r="B12" t="s">
        <v>92</v>
      </c>
      <c r="C12">
        <v>0.11518639999999999</v>
      </c>
      <c r="D12" s="2">
        <f t="shared" si="0"/>
        <v>6047.2860000000001</v>
      </c>
    </row>
    <row r="14" spans="2:4" ht="23.25">
      <c r="C14" s="17" t="s">
        <v>93</v>
      </c>
    </row>
    <row r="16" spans="2:4">
      <c r="B16" t="s">
        <v>94</v>
      </c>
      <c r="C16" s="18">
        <v>0.42327599999999999</v>
      </c>
      <c r="D16" s="2">
        <f t="shared" si="0"/>
        <v>22221.99</v>
      </c>
    </row>
    <row r="19" spans="2:4" ht="23.25">
      <c r="C19" s="17" t="s">
        <v>95</v>
      </c>
    </row>
    <row r="21" spans="2:4">
      <c r="B21" t="s">
        <v>96</v>
      </c>
      <c r="C21">
        <v>0.2804334</v>
      </c>
      <c r="D21" s="2">
        <f t="shared" si="0"/>
        <v>14722.753500000001</v>
      </c>
    </row>
    <row r="24" spans="2:4" ht="23.25">
      <c r="C24" s="17" t="s">
        <v>97</v>
      </c>
    </row>
    <row r="26" spans="2:4">
      <c r="B26" t="s">
        <v>98</v>
      </c>
      <c r="C26">
        <v>0.69646249999999998</v>
      </c>
      <c r="D26" s="2">
        <f t="shared" si="0"/>
        <v>36564.28125</v>
      </c>
    </row>
    <row r="27" spans="2:4">
      <c r="B27" t="s">
        <v>99</v>
      </c>
      <c r="C27">
        <v>0.66242690000000004</v>
      </c>
      <c r="D27" s="2">
        <f t="shared" si="0"/>
        <v>34777.412250000001</v>
      </c>
    </row>
    <row r="28" spans="2:4">
      <c r="B28" t="s">
        <v>103</v>
      </c>
      <c r="C28" s="18">
        <v>0.23828199999999999</v>
      </c>
      <c r="D28" s="2">
        <f t="shared" si="0"/>
        <v>12509.805</v>
      </c>
    </row>
    <row r="29" spans="2:4">
      <c r="B29" t="s">
        <v>100</v>
      </c>
      <c r="C29">
        <v>0.42072739999999997</v>
      </c>
      <c r="D29" s="2">
        <f t="shared" si="0"/>
        <v>22088.1885</v>
      </c>
    </row>
    <row r="30" spans="2:4">
      <c r="B30" t="s">
        <v>101</v>
      </c>
      <c r="C30">
        <v>2.2960758999999999</v>
      </c>
      <c r="D30" s="2">
        <f t="shared" si="0"/>
        <v>120543.98475</v>
      </c>
    </row>
    <row r="33" spans="2:4" ht="23.25">
      <c r="C33" s="17" t="s">
        <v>102</v>
      </c>
    </row>
    <row r="35" spans="2:4">
      <c r="B35" t="s">
        <v>103</v>
      </c>
      <c r="C35">
        <v>0.43236229999999998</v>
      </c>
      <c r="D35" s="2">
        <f t="shared" si="0"/>
        <v>22699.020749999996</v>
      </c>
    </row>
    <row r="36" spans="2:4">
      <c r="B36" t="s">
        <v>101</v>
      </c>
      <c r="C36">
        <v>0.26093959999999999</v>
      </c>
      <c r="D36" s="2">
        <f t="shared" si="0"/>
        <v>13699.329</v>
      </c>
    </row>
    <row r="39" spans="2:4" ht="23.25">
      <c r="C39" s="17" t="s">
        <v>104</v>
      </c>
    </row>
    <row r="41" spans="2:4">
      <c r="B41" t="s">
        <v>105</v>
      </c>
      <c r="C41">
        <v>1.1221606</v>
      </c>
      <c r="D41" s="2">
        <f t="shared" si="0"/>
        <v>58913.431499999992</v>
      </c>
    </row>
    <row r="44" spans="2:4" ht="23.25">
      <c r="C44" s="17" t="s">
        <v>106</v>
      </c>
    </row>
    <row r="46" spans="2:4">
      <c r="B46" t="s">
        <v>107</v>
      </c>
      <c r="C46">
        <v>7.3097099999999998E-2</v>
      </c>
      <c r="D46" s="2">
        <f t="shared" si="0"/>
        <v>3837.5977499999995</v>
      </c>
    </row>
    <row r="49" spans="2:4" ht="23.25">
      <c r="C49" s="17" t="s">
        <v>108</v>
      </c>
    </row>
    <row r="51" spans="2:4">
      <c r="B51" t="s">
        <v>103</v>
      </c>
      <c r="C51">
        <v>0.34319230000000001</v>
      </c>
      <c r="D51" s="2">
        <f t="shared" si="0"/>
        <v>18017.59575</v>
      </c>
    </row>
    <row r="52" spans="2:4">
      <c r="B52" t="s">
        <v>101</v>
      </c>
      <c r="C52">
        <v>2.1370691000000002</v>
      </c>
      <c r="D52" s="2">
        <f t="shared" si="0"/>
        <v>112196.12775</v>
      </c>
    </row>
    <row r="55" spans="2:4" ht="23.25">
      <c r="C55" s="17" t="s">
        <v>109</v>
      </c>
    </row>
    <row r="57" spans="2:4">
      <c r="B57" t="s">
        <v>110</v>
      </c>
      <c r="C57">
        <v>3.8358998</v>
      </c>
      <c r="D57" s="2">
        <f t="shared" si="0"/>
        <v>201384.7395</v>
      </c>
    </row>
    <row r="58" spans="2:4">
      <c r="B58" t="s">
        <v>111</v>
      </c>
      <c r="C58">
        <v>2.0831999999999999E-3</v>
      </c>
      <c r="D58" s="2">
        <f t="shared" si="0"/>
        <v>109.36799999999999</v>
      </c>
    </row>
    <row r="59" spans="2:4">
      <c r="B59" t="s">
        <v>103</v>
      </c>
      <c r="C59">
        <v>0.66214810000000002</v>
      </c>
      <c r="D59" s="2">
        <f t="shared" si="0"/>
        <v>34762.775249999999</v>
      </c>
    </row>
    <row r="60" spans="2:4">
      <c r="B60" t="s">
        <v>101</v>
      </c>
      <c r="C60">
        <v>1.5760041</v>
      </c>
      <c r="D60" s="2">
        <f t="shared" si="0"/>
        <v>82740.215250000008</v>
      </c>
    </row>
    <row r="61" spans="2:4">
      <c r="B61" t="s">
        <v>112</v>
      </c>
      <c r="C61">
        <v>9.2592999999999998E-3</v>
      </c>
      <c r="D61" s="2">
        <f t="shared" si="0"/>
        <v>486.11324999999999</v>
      </c>
    </row>
    <row r="64" spans="2:4" ht="23.25">
      <c r="C64" s="17" t="s">
        <v>113</v>
      </c>
    </row>
    <row r="66" spans="2:4">
      <c r="B66" t="s">
        <v>114</v>
      </c>
      <c r="C66">
        <v>0.29695280000000002</v>
      </c>
      <c r="D66" s="2">
        <f t="shared" si="0"/>
        <v>15590.022000000003</v>
      </c>
    </row>
    <row r="67" spans="2:4">
      <c r="B67" t="s">
        <v>115</v>
      </c>
      <c r="C67">
        <v>0.2738256</v>
      </c>
      <c r="D67" s="2">
        <f t="shared" si="0"/>
        <v>14375.843999999999</v>
      </c>
    </row>
    <row r="68" spans="2:4">
      <c r="B68" t="s">
        <v>116</v>
      </c>
      <c r="C68">
        <v>0.84136230000000001</v>
      </c>
      <c r="D68" s="2">
        <f t="shared" si="0"/>
        <v>44171.520750000003</v>
      </c>
    </row>
    <row r="71" spans="2:4" ht="23.25">
      <c r="C71" s="17" t="s">
        <v>117</v>
      </c>
    </row>
    <row r="73" spans="2:4">
      <c r="B73" t="s">
        <v>118</v>
      </c>
      <c r="C73">
        <v>0.36641820000000003</v>
      </c>
      <c r="D73" s="2">
        <f t="shared" ref="D73:D79" si="1">C73*5250000/100</f>
        <v>19236.9555</v>
      </c>
    </row>
    <row r="76" spans="2:4" ht="23.25">
      <c r="C76" s="17" t="s">
        <v>119</v>
      </c>
    </row>
    <row r="78" spans="2:4">
      <c r="B78" t="s">
        <v>120</v>
      </c>
      <c r="C78">
        <v>0.2478139</v>
      </c>
      <c r="D78" s="2">
        <f t="shared" si="1"/>
        <v>13010.22975</v>
      </c>
    </row>
    <row r="79" spans="2:4">
      <c r="B79" t="s">
        <v>121</v>
      </c>
      <c r="C79">
        <v>0.20343919999999999</v>
      </c>
      <c r="D79" s="2">
        <f t="shared" si="1"/>
        <v>10680.558000000001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Bispo</dc:creator>
  <cp:lastModifiedBy>Vanderley Bispo</cp:lastModifiedBy>
  <dcterms:created xsi:type="dcterms:W3CDTF">2015-03-30T00:39:15Z</dcterms:created>
  <dcterms:modified xsi:type="dcterms:W3CDTF">2017-04-28T02:54:42Z</dcterms:modified>
</cp:coreProperties>
</file>