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84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5"/>
  <c r="F8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5"/>
  <c r="K83" l="1"/>
  <c r="L83" s="1"/>
  <c r="K79"/>
  <c r="L79" s="1"/>
  <c r="K75"/>
  <c r="L75" s="1"/>
  <c r="K71"/>
  <c r="L71" s="1"/>
  <c r="K67"/>
  <c r="L67" s="1"/>
  <c r="K63"/>
  <c r="L63" s="1"/>
  <c r="K59"/>
  <c r="L59" s="1"/>
  <c r="K55"/>
  <c r="L55" s="1"/>
  <c r="K51"/>
  <c r="L51" s="1"/>
  <c r="K47"/>
  <c r="L47" s="1"/>
  <c r="K43"/>
  <c r="L43" s="1"/>
  <c r="K39"/>
  <c r="L39" s="1"/>
  <c r="K35"/>
  <c r="L35" s="1"/>
  <c r="K31"/>
  <c r="L31" s="1"/>
  <c r="K27"/>
  <c r="L27" s="1"/>
  <c r="K23"/>
  <c r="L23" s="1"/>
  <c r="K19"/>
  <c r="L19" s="1"/>
  <c r="K15"/>
  <c r="L15" s="1"/>
  <c r="K11"/>
  <c r="L11" s="1"/>
  <c r="K7"/>
  <c r="L7" s="1"/>
  <c r="K81"/>
  <c r="L81" s="1"/>
  <c r="K77"/>
  <c r="L77" s="1"/>
  <c r="K73"/>
  <c r="L73" s="1"/>
  <c r="K69"/>
  <c r="L69" s="1"/>
  <c r="K65"/>
  <c r="L65" s="1"/>
  <c r="K61"/>
  <c r="L61" s="1"/>
  <c r="K57"/>
  <c r="L57" s="1"/>
  <c r="K53"/>
  <c r="L53" s="1"/>
  <c r="K49"/>
  <c r="L49" s="1"/>
  <c r="K45"/>
  <c r="L45" s="1"/>
  <c r="K41"/>
  <c r="L41" s="1"/>
  <c r="K37"/>
  <c r="L37" s="1"/>
  <c r="K33"/>
  <c r="L33" s="1"/>
  <c r="K29"/>
  <c r="L29" s="1"/>
  <c r="K25"/>
  <c r="L25" s="1"/>
  <c r="K21"/>
  <c r="L21" s="1"/>
  <c r="K17"/>
  <c r="L17" s="1"/>
  <c r="K13"/>
  <c r="L13" s="1"/>
  <c r="K9"/>
  <c r="L9" s="1"/>
  <c r="K82"/>
  <c r="L82" s="1"/>
  <c r="K78"/>
  <c r="L78" s="1"/>
  <c r="K74"/>
  <c r="L74" s="1"/>
  <c r="K70"/>
  <c r="L70" s="1"/>
  <c r="K66"/>
  <c r="L66" s="1"/>
  <c r="K62"/>
  <c r="L62" s="1"/>
  <c r="K58"/>
  <c r="L58" s="1"/>
  <c r="K54"/>
  <c r="L54" s="1"/>
  <c r="K50"/>
  <c r="L50" s="1"/>
  <c r="K46"/>
  <c r="L46" s="1"/>
  <c r="K42"/>
  <c r="L42" s="1"/>
  <c r="K38"/>
  <c r="L38" s="1"/>
  <c r="K34"/>
  <c r="L34" s="1"/>
  <c r="K30"/>
  <c r="L30" s="1"/>
  <c r="K26"/>
  <c r="L26" s="1"/>
  <c r="K22"/>
  <c r="L22" s="1"/>
  <c r="K18"/>
  <c r="L18" s="1"/>
  <c r="K14"/>
  <c r="L14" s="1"/>
  <c r="K10"/>
  <c r="L10" s="1"/>
  <c r="K6"/>
  <c r="L6" s="1"/>
  <c r="K5"/>
  <c r="K76"/>
  <c r="L76" s="1"/>
  <c r="K68"/>
  <c r="L68" s="1"/>
  <c r="K56"/>
  <c r="L56" s="1"/>
  <c r="K48"/>
  <c r="L48" s="1"/>
  <c r="K40"/>
  <c r="L40" s="1"/>
  <c r="K32"/>
  <c r="L32" s="1"/>
  <c r="K24"/>
  <c r="L24" s="1"/>
  <c r="K20"/>
  <c r="L20" s="1"/>
  <c r="K16"/>
  <c r="L16" s="1"/>
  <c r="K8"/>
  <c r="L8" s="1"/>
  <c r="K80"/>
  <c r="L80" s="1"/>
  <c r="K72"/>
  <c r="L72" s="1"/>
  <c r="K64"/>
  <c r="L64" s="1"/>
  <c r="K60"/>
  <c r="L60" s="1"/>
  <c r="K52"/>
  <c r="L52" s="1"/>
  <c r="K44"/>
  <c r="L44" s="1"/>
  <c r="K36"/>
  <c r="L36" s="1"/>
  <c r="K28"/>
  <c r="L28" s="1"/>
  <c r="K12"/>
  <c r="L12" s="1"/>
  <c r="I84"/>
  <c r="L5" l="1"/>
  <c r="L84" s="1"/>
  <c r="K84"/>
  <c r="E84"/>
</calcChain>
</file>

<file path=xl/sharedStrings.xml><?xml version="1.0" encoding="utf-8"?>
<sst xmlns="http://schemas.openxmlformats.org/spreadsheetml/2006/main" count="93" uniqueCount="89">
  <si>
    <t>MUNICIPIO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</si>
  <si>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</si>
  <si>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</si>
  <si>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</si>
  <si>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</si>
  <si>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</si>
  <si>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</si>
  <si>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</si>
  <si>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</si>
  <si>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</si>
  <si>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</si>
  <si>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</si>
  <si>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</si>
  <si>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</si>
  <si>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</si>
  <si>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</si>
  <si>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BONITO</t>
  </si>
  <si>
    <t>BRASILANDIA</t>
  </si>
  <si>
    <t>CAARAPO</t>
  </si>
  <si>
    <t>VALOR</t>
  </si>
  <si>
    <t>PERC</t>
  </si>
  <si>
    <t>QTDE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</si>
  <si>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</si>
  <si>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</si>
  <si>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</si>
  <si>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</si>
  <si>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</si>
  <si>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</si>
  <si>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</si>
  <si>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</si>
  <si>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</si>
  <si>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</si>
  <si>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</si>
  <si>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</si>
  <si>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</si>
  <si>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</si>
  <si>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</si>
  <si>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</si>
  <si>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</si>
  <si>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</si>
  <si>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</si>
  <si>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</si>
  <si>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</si>
  <si>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</si>
  <si>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</si>
  <si>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</si>
  <si>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</si>
  <si>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</si>
  <si>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JARDIM</t>
  </si>
  <si>
    <t>JATEI</t>
  </si>
  <si>
    <t>JUTI</t>
  </si>
  <si>
    <t>LADARIO</t>
  </si>
  <si>
    <t>LAGUNA CAARAPA</t>
  </si>
  <si>
    <t>MARACAJU</t>
  </si>
  <si>
    <t>MIRANDA</t>
  </si>
  <si>
    <t>MUNDO NOVO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</si>
  <si>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</si>
  <si>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</si>
  <si>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</si>
  <si>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</si>
  <si>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</si>
  <si>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</si>
  <si>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</si>
  <si>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</si>
  <si>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</si>
  <si>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</si>
  <si>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</si>
  <si>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</si>
  <si>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</si>
  <si>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</si>
  <si>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</si>
  <si>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</si>
  <si>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</si>
  <si>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</si>
  <si>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</si>
  <si>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</si>
  <si>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</si>
  <si>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</si>
  <si>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</si>
  <si>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</si>
  <si>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</si>
  <si>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</si>
  <si>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</si>
  <si>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</t>
  </si>
  <si>
    <t>ATUAL</t>
  </si>
  <si>
    <t>PROPOSTA</t>
  </si>
  <si>
    <t>REFLEXOS</t>
  </si>
  <si>
    <t xml:space="preserve">RECEITA PROPRIA </t>
  </si>
  <si>
    <t xml:space="preserve">TOTAL DE ELEITORES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</si>
</sst>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10"/>
      <color rgb="FF000000"/>
      <name val="Times New Roman"/>
      <family val="1"/>
    </font>
    <font>
      <b/>
      <sz val="7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80808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43" fontId="3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7" fillId="0" borderId="1" xfId="1" applyFont="1" applyBorder="1" applyAlignment="1">
      <alignment horizontal="right" wrapText="1"/>
    </xf>
    <xf numFmtId="43" fontId="7" fillId="0" borderId="1" xfId="1" applyFont="1" applyBorder="1" applyAlignment="1">
      <alignment horizontal="center" wrapText="1"/>
    </xf>
    <xf numFmtId="43" fontId="7" fillId="0" borderId="1" xfId="0" applyNumberFormat="1" applyFont="1" applyBorder="1" applyAlignment="1">
      <alignment horizontal="center" wrapText="1"/>
    </xf>
    <xf numFmtId="43" fontId="8" fillId="0" borderId="1" xfId="1" applyFont="1" applyBorder="1" applyAlignment="1">
      <alignment horizontal="center" wrapText="1"/>
    </xf>
    <xf numFmtId="43" fontId="7" fillId="3" borderId="1" xfId="1" applyFont="1" applyFill="1" applyBorder="1" applyAlignment="1">
      <alignment horizontal="center" wrapText="1"/>
    </xf>
    <xf numFmtId="43" fontId="7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5" fillId="0" borderId="0" xfId="0" applyFont="1"/>
    <xf numFmtId="0" fontId="3" fillId="2" borderId="1" xfId="0" applyFont="1" applyFill="1" applyBorder="1" applyAlignment="1">
      <alignment horizontal="justify" wrapText="1"/>
    </xf>
    <xf numFmtId="43" fontId="6" fillId="0" borderId="6" xfId="1" applyFont="1" applyBorder="1" applyAlignment="1">
      <alignment horizontal="center" wrapText="1"/>
    </xf>
    <xf numFmtId="43" fontId="1" fillId="3" borderId="6" xfId="1" applyFont="1" applyFill="1" applyBorder="1" applyAlignment="1">
      <alignment horizontal="center" wrapText="1"/>
    </xf>
    <xf numFmtId="43" fontId="7" fillId="0" borderId="6" xfId="0" applyNumberFormat="1" applyFont="1" applyBorder="1" applyAlignment="1">
      <alignment horizontal="center" wrapText="1"/>
    </xf>
    <xf numFmtId="0" fontId="0" fillId="4" borderId="0" xfId="0" applyFill="1"/>
    <xf numFmtId="0" fontId="5" fillId="4" borderId="0" xfId="0" applyFont="1" applyFill="1"/>
    <xf numFmtId="43" fontId="0" fillId="4" borderId="0" xfId="1" applyFont="1" applyFill="1"/>
    <xf numFmtId="43" fontId="7" fillId="0" borderId="3" xfId="0" applyNumberFormat="1" applyFont="1" applyBorder="1" applyAlignment="1">
      <alignment horizontal="center" wrapText="1"/>
    </xf>
    <xf numFmtId="43" fontId="7" fillId="0" borderId="8" xfId="0" applyNumberFormat="1" applyFont="1" applyBorder="1" applyAlignment="1">
      <alignment horizontal="center" wrapText="1"/>
    </xf>
    <xf numFmtId="43" fontId="7" fillId="0" borderId="9" xfId="0" applyNumberFormat="1" applyFont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justify" vertical="center" wrapText="1"/>
    </xf>
    <xf numFmtId="43" fontId="8" fillId="0" borderId="8" xfId="0" applyNumberFormat="1" applyFont="1" applyBorder="1" applyAlignment="1">
      <alignment horizontal="center" wrapText="1"/>
    </xf>
    <xf numFmtId="43" fontId="9" fillId="3" borderId="4" xfId="0" applyNumberFormat="1" applyFont="1" applyFill="1" applyBorder="1" applyAlignment="1">
      <alignment horizontal="center" wrapText="1"/>
    </xf>
    <xf numFmtId="43" fontId="7" fillId="3" borderId="6" xfId="0" applyNumberFormat="1" applyFont="1" applyFill="1" applyBorder="1" applyAlignment="1">
      <alignment horizontal="center" wrapText="1"/>
    </xf>
    <xf numFmtId="43" fontId="10" fillId="0" borderId="6" xfId="1" applyFont="1" applyBorder="1" applyAlignment="1">
      <alignment horizont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wrapText="1"/>
    </xf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1" fillId="5" borderId="14" xfId="0" applyNumberFormat="1" applyFont="1" applyFill="1" applyBorder="1" applyAlignment="1">
      <alignment horizontal="right"/>
    </xf>
    <xf numFmtId="0" fontId="11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" fontId="11" fillId="3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3" fontId="11" fillId="0" borderId="14" xfId="0" applyNumberFormat="1" applyFont="1" applyBorder="1" applyAlignment="1">
      <alignment horizontal="right"/>
    </xf>
    <xf numFmtId="3" fontId="11" fillId="5" borderId="14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3" borderId="15" xfId="0" applyNumberFormat="1" applyFont="1" applyFill="1" applyBorder="1" applyAlignment="1">
      <alignment horizontal="right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>
      <selection activeCell="N9" sqref="N9"/>
    </sheetView>
  </sheetViews>
  <sheetFormatPr defaultRowHeight="15"/>
  <cols>
    <col min="1" max="1" width="9.140625" style="17"/>
    <col min="2" max="2" width="20.5703125" customWidth="1"/>
    <col min="3" max="3" width="17.28515625" customWidth="1"/>
    <col min="5" max="5" width="13.28515625" style="4" customWidth="1"/>
    <col min="6" max="6" width="15.28515625" style="4" customWidth="1"/>
    <col min="9" max="9" width="13.42578125" customWidth="1"/>
    <col min="10" max="11" width="14.42578125" customWidth="1"/>
    <col min="12" max="12" width="19.7109375" style="4" customWidth="1"/>
    <col min="13" max="15" width="9.140625" style="17"/>
  </cols>
  <sheetData>
    <row r="1" spans="1:15" s="17" customFormat="1">
      <c r="E1" s="19"/>
      <c r="F1" s="19"/>
      <c r="L1" s="19"/>
    </row>
    <row r="2" spans="1:15" s="17" customFormat="1" ht="15.75" thickBot="1">
      <c r="E2" s="19"/>
      <c r="F2" s="19"/>
      <c r="L2" s="19"/>
    </row>
    <row r="3" spans="1:15" ht="25.5" customHeight="1" thickBot="1">
      <c r="B3" s="33" t="s">
        <v>0</v>
      </c>
      <c r="C3" s="48" t="s">
        <v>87</v>
      </c>
      <c r="D3" s="49"/>
      <c r="E3" s="35"/>
      <c r="F3" s="36"/>
      <c r="G3" s="47" t="s">
        <v>88</v>
      </c>
      <c r="H3" s="49"/>
      <c r="I3" s="23"/>
      <c r="J3" s="23"/>
      <c r="K3" s="25"/>
      <c r="L3" s="32" t="s">
        <v>86</v>
      </c>
    </row>
    <row r="4" spans="1:15" ht="15.75" thickBot="1">
      <c r="B4" s="34"/>
      <c r="C4" s="37" t="s">
        <v>19</v>
      </c>
      <c r="D4" s="37" t="s">
        <v>20</v>
      </c>
      <c r="E4" s="3" t="s">
        <v>84</v>
      </c>
      <c r="F4" s="3" t="s">
        <v>85</v>
      </c>
      <c r="G4" s="37" t="s">
        <v>21</v>
      </c>
      <c r="H4" s="37" t="s">
        <v>20</v>
      </c>
      <c r="I4" s="24" t="s">
        <v>84</v>
      </c>
      <c r="J4" s="24" t="s">
        <v>85</v>
      </c>
      <c r="K4" s="24" t="s">
        <v>84</v>
      </c>
      <c r="L4" s="32"/>
    </row>
    <row r="5" spans="1:15" ht="18">
      <c r="B5" s="1" t="s">
        <v>1</v>
      </c>
      <c r="C5" s="38">
        <v>16202224.460000001</v>
      </c>
      <c r="D5" s="39">
        <v>1.0466</v>
      </c>
      <c r="E5" s="5">
        <f t="shared" ref="E5:E36" si="0">D5*4500000/100</f>
        <v>47097</v>
      </c>
      <c r="F5" s="6">
        <f>4500000/79</f>
        <v>56962.0253164557</v>
      </c>
      <c r="G5" s="50">
        <v>10393</v>
      </c>
      <c r="H5" s="39">
        <v>0.56979999999999997</v>
      </c>
      <c r="I5" s="20">
        <f t="shared" ref="I5:I36" si="1">7500000*H5/100</f>
        <v>42735</v>
      </c>
      <c r="J5" s="21">
        <f>7500000/79</f>
        <v>94936.708860759492</v>
      </c>
      <c r="K5" s="22">
        <f>E5+I5</f>
        <v>89832</v>
      </c>
      <c r="L5" s="14">
        <f>J5+F5-K5</f>
        <v>62066.734177215199</v>
      </c>
    </row>
    <row r="6" spans="1:15" ht="18">
      <c r="B6" s="2" t="s">
        <v>2</v>
      </c>
      <c r="C6" s="40">
        <v>1912188.08</v>
      </c>
      <c r="D6" s="41">
        <v>0.1235</v>
      </c>
      <c r="E6" s="5">
        <f t="shared" si="0"/>
        <v>5557.5</v>
      </c>
      <c r="F6" s="6">
        <f t="shared" ref="F6:F69" si="2">4500000/79</f>
        <v>56962.0253164557</v>
      </c>
      <c r="G6" s="51">
        <v>3323</v>
      </c>
      <c r="H6" s="41">
        <v>0.1822</v>
      </c>
      <c r="I6" s="7">
        <f t="shared" si="1"/>
        <v>13665</v>
      </c>
      <c r="J6" s="21">
        <f t="shared" ref="J6:J69" si="3">7500000/79</f>
        <v>94936.708860759492</v>
      </c>
      <c r="K6" s="16">
        <f t="shared" ref="K6:K69" si="4">E6+I6</f>
        <v>19222.5</v>
      </c>
      <c r="L6" s="14">
        <f t="shared" ref="L6:L69" si="5">J6+F6-K6</f>
        <v>132676.2341772152</v>
      </c>
    </row>
    <row r="7" spans="1:15" ht="18">
      <c r="B7" s="1" t="s">
        <v>3</v>
      </c>
      <c r="C7" s="38">
        <v>9485467.8699999992</v>
      </c>
      <c r="D7" s="39">
        <v>0.61270000000000002</v>
      </c>
      <c r="E7" s="5">
        <f t="shared" si="0"/>
        <v>27571.5</v>
      </c>
      <c r="F7" s="6">
        <f t="shared" si="2"/>
        <v>56962.0253164557</v>
      </c>
      <c r="G7" s="50">
        <v>24132</v>
      </c>
      <c r="H7" s="39">
        <v>1.3230999999999999</v>
      </c>
      <c r="I7" s="7">
        <f t="shared" si="1"/>
        <v>99232.5</v>
      </c>
      <c r="J7" s="28">
        <f t="shared" si="3"/>
        <v>94936.708860759492</v>
      </c>
      <c r="K7" s="16">
        <f t="shared" si="4"/>
        <v>126804</v>
      </c>
      <c r="L7" s="14">
        <f t="shared" si="5"/>
        <v>25094.734177215199</v>
      </c>
    </row>
    <row r="8" spans="1:15" ht="18">
      <c r="B8" s="2" t="s">
        <v>4</v>
      </c>
      <c r="C8" s="40">
        <v>4691667.1399999997</v>
      </c>
      <c r="D8" s="41">
        <v>0.30309999999999998</v>
      </c>
      <c r="E8" s="5">
        <f t="shared" si="0"/>
        <v>13639.5</v>
      </c>
      <c r="F8" s="6">
        <f t="shared" si="2"/>
        <v>56962.0253164557</v>
      </c>
      <c r="G8" s="51">
        <v>18113</v>
      </c>
      <c r="H8" s="41">
        <v>0.99309999999999998</v>
      </c>
      <c r="I8" s="7">
        <f t="shared" si="1"/>
        <v>74482.5</v>
      </c>
      <c r="J8" s="21">
        <f t="shared" si="3"/>
        <v>94936.708860759492</v>
      </c>
      <c r="K8" s="16">
        <f t="shared" si="4"/>
        <v>88122</v>
      </c>
      <c r="L8" s="14">
        <f t="shared" si="5"/>
        <v>63776.734177215199</v>
      </c>
    </row>
    <row r="9" spans="1:15" ht="18">
      <c r="B9" s="1" t="s">
        <v>5</v>
      </c>
      <c r="C9" s="38">
        <v>1544381.4</v>
      </c>
      <c r="D9" s="39">
        <v>9.98E-2</v>
      </c>
      <c r="E9" s="5">
        <f t="shared" si="0"/>
        <v>4491</v>
      </c>
      <c r="F9" s="6">
        <f t="shared" si="2"/>
        <v>56962.0253164557</v>
      </c>
      <c r="G9" s="50">
        <v>6433</v>
      </c>
      <c r="H9" s="39">
        <v>0.35270000000000001</v>
      </c>
      <c r="I9" s="7">
        <f t="shared" si="1"/>
        <v>26452.5</v>
      </c>
      <c r="J9" s="21">
        <f t="shared" si="3"/>
        <v>94936.708860759492</v>
      </c>
      <c r="K9" s="16">
        <f t="shared" si="4"/>
        <v>30943.5</v>
      </c>
      <c r="L9" s="14">
        <f t="shared" si="5"/>
        <v>120955.2341772152</v>
      </c>
    </row>
    <row r="10" spans="1:15" ht="18">
      <c r="B10" s="2" t="s">
        <v>6</v>
      </c>
      <c r="C10" s="42">
        <v>0</v>
      </c>
      <c r="D10" s="41">
        <v>0</v>
      </c>
      <c r="E10" s="5">
        <f t="shared" si="0"/>
        <v>0</v>
      </c>
      <c r="F10" s="6">
        <f t="shared" si="2"/>
        <v>56962.0253164557</v>
      </c>
      <c r="G10" s="51">
        <v>7594</v>
      </c>
      <c r="H10" s="41">
        <v>0.41639999999999999</v>
      </c>
      <c r="I10" s="7">
        <f t="shared" si="1"/>
        <v>31230</v>
      </c>
      <c r="J10" s="21">
        <f t="shared" si="3"/>
        <v>94936.708860759492</v>
      </c>
      <c r="K10" s="16">
        <f t="shared" si="4"/>
        <v>31230</v>
      </c>
      <c r="L10" s="14">
        <f t="shared" si="5"/>
        <v>120668.7341772152</v>
      </c>
    </row>
    <row r="11" spans="1:15" ht="18">
      <c r="B11" s="1" t="s">
        <v>7</v>
      </c>
      <c r="C11" s="38">
        <v>1139876.55</v>
      </c>
      <c r="D11" s="39">
        <v>7.3599999999999999E-2</v>
      </c>
      <c r="E11" s="5">
        <f t="shared" si="0"/>
        <v>3312</v>
      </c>
      <c r="F11" s="6">
        <f t="shared" si="2"/>
        <v>56962.0253164557</v>
      </c>
      <c r="G11" s="50">
        <v>6683</v>
      </c>
      <c r="H11" s="39">
        <v>0.3664</v>
      </c>
      <c r="I11" s="7">
        <f t="shared" si="1"/>
        <v>27480</v>
      </c>
      <c r="J11" s="21">
        <f t="shared" si="3"/>
        <v>94936.708860759492</v>
      </c>
      <c r="K11" s="16">
        <f t="shared" si="4"/>
        <v>30792</v>
      </c>
      <c r="L11" s="14">
        <f t="shared" si="5"/>
        <v>121106.7341772152</v>
      </c>
    </row>
    <row r="12" spans="1:15" ht="18">
      <c r="B12" s="2" t="s">
        <v>8</v>
      </c>
      <c r="C12" s="40">
        <v>8867474.3499999996</v>
      </c>
      <c r="D12" s="41">
        <v>0.57279999999999998</v>
      </c>
      <c r="E12" s="5">
        <f t="shared" si="0"/>
        <v>25776</v>
      </c>
      <c r="F12" s="6">
        <f t="shared" si="2"/>
        <v>56962.0253164557</v>
      </c>
      <c r="G12" s="51">
        <v>17554</v>
      </c>
      <c r="H12" s="41">
        <v>0.96250000000000002</v>
      </c>
      <c r="I12" s="7">
        <f t="shared" si="1"/>
        <v>72187.5</v>
      </c>
      <c r="J12" s="21">
        <f t="shared" si="3"/>
        <v>94936.708860759492</v>
      </c>
      <c r="K12" s="16">
        <f t="shared" si="4"/>
        <v>97963.5</v>
      </c>
      <c r="L12" s="14">
        <f t="shared" si="5"/>
        <v>53935.234177215199</v>
      </c>
    </row>
    <row r="13" spans="1:15" s="12" customFormat="1" ht="18">
      <c r="A13" s="18"/>
      <c r="B13" s="11" t="s">
        <v>9</v>
      </c>
      <c r="C13" s="38">
        <v>10869799.73</v>
      </c>
      <c r="D13" s="39">
        <v>0.70209999999999995</v>
      </c>
      <c r="E13" s="5">
        <f t="shared" si="0"/>
        <v>31594.499999999996</v>
      </c>
      <c r="F13" s="6">
        <f t="shared" si="2"/>
        <v>56962.0253164557</v>
      </c>
      <c r="G13" s="50">
        <v>33467</v>
      </c>
      <c r="H13" s="39">
        <v>1.835</v>
      </c>
      <c r="I13" s="7">
        <f t="shared" si="1"/>
        <v>137625</v>
      </c>
      <c r="J13" s="28">
        <f t="shared" si="3"/>
        <v>94936.708860759492</v>
      </c>
      <c r="K13" s="16">
        <f t="shared" si="4"/>
        <v>169219.5</v>
      </c>
      <c r="L13" s="31">
        <f t="shared" si="5"/>
        <v>-17320.765822784801</v>
      </c>
      <c r="M13" s="18"/>
      <c r="N13" s="18"/>
      <c r="O13" s="18"/>
    </row>
    <row r="14" spans="1:15" ht="18">
      <c r="B14" s="2" t="s">
        <v>10</v>
      </c>
      <c r="C14" s="40">
        <v>1527751.15</v>
      </c>
      <c r="D14" s="41">
        <v>9.8699999999999996E-2</v>
      </c>
      <c r="E14" s="5">
        <f t="shared" si="0"/>
        <v>4441.5</v>
      </c>
      <c r="F14" s="6">
        <f t="shared" si="2"/>
        <v>56962.0253164557</v>
      </c>
      <c r="G14" s="51">
        <v>6585</v>
      </c>
      <c r="H14" s="41">
        <v>0.36099999999999999</v>
      </c>
      <c r="I14" s="7">
        <f t="shared" si="1"/>
        <v>27075</v>
      </c>
      <c r="J14" s="21">
        <f t="shared" si="3"/>
        <v>94936.708860759492</v>
      </c>
      <c r="K14" s="16">
        <f t="shared" si="4"/>
        <v>31516.5</v>
      </c>
      <c r="L14" s="14">
        <f t="shared" si="5"/>
        <v>120382.2341772152</v>
      </c>
    </row>
    <row r="15" spans="1:15" ht="18">
      <c r="B15" s="1" t="s">
        <v>11</v>
      </c>
      <c r="C15" s="38">
        <v>4106179.96</v>
      </c>
      <c r="D15" s="39">
        <v>0.26519999999999999</v>
      </c>
      <c r="E15" s="5">
        <f t="shared" si="0"/>
        <v>11934</v>
      </c>
      <c r="F15" s="6">
        <f t="shared" si="2"/>
        <v>56962.0253164557</v>
      </c>
      <c r="G15" s="50">
        <v>5296</v>
      </c>
      <c r="H15" s="39">
        <v>0.2903</v>
      </c>
      <c r="I15" s="7">
        <f t="shared" si="1"/>
        <v>21772.5</v>
      </c>
      <c r="J15" s="21">
        <f t="shared" si="3"/>
        <v>94936.708860759492</v>
      </c>
      <c r="K15" s="16">
        <f t="shared" si="4"/>
        <v>33706.5</v>
      </c>
      <c r="L15" s="14">
        <f t="shared" si="5"/>
        <v>118192.2341772152</v>
      </c>
    </row>
    <row r="16" spans="1:15" ht="18">
      <c r="B16" s="2" t="s">
        <v>12</v>
      </c>
      <c r="C16" s="40">
        <v>9607539.3000000007</v>
      </c>
      <c r="D16" s="41">
        <v>0.62060000000000004</v>
      </c>
      <c r="E16" s="5">
        <f t="shared" si="0"/>
        <v>27927</v>
      </c>
      <c r="F16" s="6">
        <f t="shared" si="2"/>
        <v>56962.0253164557</v>
      </c>
      <c r="G16" s="51">
        <v>16644</v>
      </c>
      <c r="H16" s="41">
        <v>0.91259999999999997</v>
      </c>
      <c r="I16" s="7">
        <f t="shared" si="1"/>
        <v>68445</v>
      </c>
      <c r="J16" s="21">
        <f t="shared" si="3"/>
        <v>94936.708860759492</v>
      </c>
      <c r="K16" s="16">
        <f t="shared" si="4"/>
        <v>96372</v>
      </c>
      <c r="L16" s="14">
        <f t="shared" si="5"/>
        <v>55526.734177215199</v>
      </c>
    </row>
    <row r="17" spans="1:15" ht="18">
      <c r="B17" s="1" t="s">
        <v>13</v>
      </c>
      <c r="C17" s="38">
        <v>2376573.9900000002</v>
      </c>
      <c r="D17" s="39">
        <v>0.1535</v>
      </c>
      <c r="E17" s="5">
        <f t="shared" si="0"/>
        <v>6907.5</v>
      </c>
      <c r="F17" s="6">
        <f t="shared" si="2"/>
        <v>56962.0253164557</v>
      </c>
      <c r="G17" s="50">
        <v>8752</v>
      </c>
      <c r="H17" s="39">
        <v>0.47989999999999999</v>
      </c>
      <c r="I17" s="7">
        <f t="shared" si="1"/>
        <v>35992.5</v>
      </c>
      <c r="J17" s="21">
        <f t="shared" si="3"/>
        <v>94936.708860759492</v>
      </c>
      <c r="K17" s="16">
        <f t="shared" si="4"/>
        <v>42900</v>
      </c>
      <c r="L17" s="14">
        <f t="shared" si="5"/>
        <v>108998.7341772152</v>
      </c>
    </row>
    <row r="18" spans="1:15" ht="18">
      <c r="B18" s="2" t="s">
        <v>14</v>
      </c>
      <c r="C18" s="40">
        <v>7141065.21</v>
      </c>
      <c r="D18" s="41">
        <v>0.46129999999999999</v>
      </c>
      <c r="E18" s="5">
        <f t="shared" si="0"/>
        <v>20758.5</v>
      </c>
      <c r="F18" s="6">
        <f t="shared" si="2"/>
        <v>56962.0253164557</v>
      </c>
      <c r="G18" s="51">
        <v>16237</v>
      </c>
      <c r="H18" s="41">
        <v>0.89029999999999998</v>
      </c>
      <c r="I18" s="7">
        <f t="shared" si="1"/>
        <v>66772.5</v>
      </c>
      <c r="J18" s="21">
        <f t="shared" si="3"/>
        <v>94936.708860759492</v>
      </c>
      <c r="K18" s="16">
        <f t="shared" si="4"/>
        <v>87531</v>
      </c>
      <c r="L18" s="14">
        <f t="shared" si="5"/>
        <v>64367.734177215199</v>
      </c>
    </row>
    <row r="19" spans="1:15" ht="18">
      <c r="B19" s="1" t="s">
        <v>15</v>
      </c>
      <c r="C19" s="38">
        <v>2740967.38</v>
      </c>
      <c r="D19" s="39">
        <v>0.17710000000000001</v>
      </c>
      <c r="E19" s="5">
        <f t="shared" si="0"/>
        <v>7969.5</v>
      </c>
      <c r="F19" s="6">
        <f t="shared" si="2"/>
        <v>56962.0253164557</v>
      </c>
      <c r="G19" s="50">
        <v>6651</v>
      </c>
      <c r="H19" s="39">
        <v>0.36470000000000002</v>
      </c>
      <c r="I19" s="7">
        <f t="shared" si="1"/>
        <v>27352.5</v>
      </c>
      <c r="J19" s="21">
        <f t="shared" si="3"/>
        <v>94936.708860759492</v>
      </c>
      <c r="K19" s="16">
        <f t="shared" si="4"/>
        <v>35322</v>
      </c>
      <c r="L19" s="14">
        <f t="shared" si="5"/>
        <v>116576.7341772152</v>
      </c>
    </row>
    <row r="20" spans="1:15" ht="18">
      <c r="B20" s="2" t="s">
        <v>16</v>
      </c>
      <c r="C20" s="40">
        <v>13287844.279999999</v>
      </c>
      <c r="D20" s="41">
        <v>0.85829999999999995</v>
      </c>
      <c r="E20" s="5">
        <f t="shared" si="0"/>
        <v>38623.5</v>
      </c>
      <c r="F20" s="6">
        <f t="shared" si="2"/>
        <v>56962.0253164557</v>
      </c>
      <c r="G20" s="51">
        <v>17070</v>
      </c>
      <c r="H20" s="41">
        <v>0.93589999999999995</v>
      </c>
      <c r="I20" s="7">
        <f t="shared" si="1"/>
        <v>70192.5</v>
      </c>
      <c r="J20" s="21">
        <f t="shared" si="3"/>
        <v>94936.708860759492</v>
      </c>
      <c r="K20" s="16">
        <f t="shared" si="4"/>
        <v>108816</v>
      </c>
      <c r="L20" s="14">
        <f t="shared" si="5"/>
        <v>43082.734177215199</v>
      </c>
    </row>
    <row r="21" spans="1:15" ht="18">
      <c r="B21" s="1" t="s">
        <v>17</v>
      </c>
      <c r="C21" s="38">
        <v>6352236.6100000003</v>
      </c>
      <c r="D21" s="39">
        <v>0.4103</v>
      </c>
      <c r="E21" s="5">
        <f t="shared" si="0"/>
        <v>18463.5</v>
      </c>
      <c r="F21" s="6">
        <f t="shared" si="2"/>
        <v>56962.0253164557</v>
      </c>
      <c r="G21" s="50">
        <v>9481</v>
      </c>
      <c r="H21" s="39">
        <v>0.51980000000000004</v>
      </c>
      <c r="I21" s="7">
        <f t="shared" si="1"/>
        <v>38985.000000000007</v>
      </c>
      <c r="J21" s="21">
        <f t="shared" si="3"/>
        <v>94936.708860759492</v>
      </c>
      <c r="K21" s="16">
        <f t="shared" si="4"/>
        <v>57448.500000000007</v>
      </c>
      <c r="L21" s="14">
        <f t="shared" si="5"/>
        <v>94450.234177215199</v>
      </c>
    </row>
    <row r="22" spans="1:15" ht="18">
      <c r="B22" s="2" t="s">
        <v>18</v>
      </c>
      <c r="C22" s="40">
        <v>11811319</v>
      </c>
      <c r="D22" s="41">
        <v>0.76300000000000001</v>
      </c>
      <c r="E22" s="5">
        <f t="shared" si="0"/>
        <v>34335</v>
      </c>
      <c r="F22" s="6">
        <f t="shared" si="2"/>
        <v>56962.0253164557</v>
      </c>
      <c r="G22" s="51">
        <v>19018</v>
      </c>
      <c r="H22" s="41">
        <v>1.0427</v>
      </c>
      <c r="I22" s="7">
        <f t="shared" si="1"/>
        <v>78202.5</v>
      </c>
      <c r="J22" s="21">
        <f t="shared" si="3"/>
        <v>94936.708860759492</v>
      </c>
      <c r="K22" s="16">
        <f t="shared" si="4"/>
        <v>112537.5</v>
      </c>
      <c r="L22" s="14">
        <f t="shared" si="5"/>
        <v>39361.234177215199</v>
      </c>
    </row>
    <row r="23" spans="1:15" ht="18">
      <c r="B23" s="1" t="s">
        <v>22</v>
      </c>
      <c r="C23" s="38">
        <v>5674423.2000000002</v>
      </c>
      <c r="D23" s="39">
        <v>0.36649999999999999</v>
      </c>
      <c r="E23" s="5">
        <f t="shared" si="0"/>
        <v>16492.5</v>
      </c>
      <c r="F23" s="6">
        <f t="shared" si="2"/>
        <v>56962.0253164557</v>
      </c>
      <c r="G23" s="50">
        <v>11050</v>
      </c>
      <c r="H23" s="39">
        <v>0.60589999999999999</v>
      </c>
      <c r="I23" s="7">
        <f t="shared" si="1"/>
        <v>45442.5</v>
      </c>
      <c r="J23" s="21">
        <f t="shared" si="3"/>
        <v>94936.708860759492</v>
      </c>
      <c r="K23" s="16">
        <f t="shared" si="4"/>
        <v>61935</v>
      </c>
      <c r="L23" s="14">
        <f t="shared" si="5"/>
        <v>89963.734177215199</v>
      </c>
    </row>
    <row r="24" spans="1:15" s="12" customFormat="1" ht="18">
      <c r="A24" s="18"/>
      <c r="B24" s="13" t="s">
        <v>23</v>
      </c>
      <c r="C24" s="40">
        <v>744234486.96000004</v>
      </c>
      <c r="D24" s="41">
        <v>48.074599999999997</v>
      </c>
      <c r="E24" s="5">
        <f t="shared" si="0"/>
        <v>2163356.9999999995</v>
      </c>
      <c r="F24" s="8">
        <f t="shared" si="2"/>
        <v>56962.0253164557</v>
      </c>
      <c r="G24" s="51">
        <v>583342</v>
      </c>
      <c r="H24" s="41">
        <v>31.984000000000002</v>
      </c>
      <c r="I24" s="7">
        <f t="shared" si="1"/>
        <v>2398800</v>
      </c>
      <c r="J24" s="28">
        <f t="shared" si="3"/>
        <v>94936.708860759492</v>
      </c>
      <c r="K24" s="16">
        <f t="shared" si="4"/>
        <v>4562157</v>
      </c>
      <c r="L24" s="31">
        <f t="shared" si="5"/>
        <v>-4410258.265822785</v>
      </c>
      <c r="M24" s="18"/>
      <c r="N24" s="18"/>
      <c r="O24" s="18"/>
    </row>
    <row r="25" spans="1:15" ht="18">
      <c r="B25" s="1" t="s">
        <v>24</v>
      </c>
      <c r="C25" s="38">
        <v>735563.05</v>
      </c>
      <c r="D25" s="39">
        <v>4.7500000000000001E-2</v>
      </c>
      <c r="E25" s="5">
        <f t="shared" si="0"/>
        <v>2137.5</v>
      </c>
      <c r="F25" s="6">
        <f t="shared" si="2"/>
        <v>56962.0253164557</v>
      </c>
      <c r="G25" s="50">
        <v>4475</v>
      </c>
      <c r="H25" s="39">
        <v>0.24540000000000001</v>
      </c>
      <c r="I25" s="7">
        <f t="shared" si="1"/>
        <v>18405</v>
      </c>
      <c r="J25" s="21">
        <f t="shared" si="3"/>
        <v>94936.708860759492</v>
      </c>
      <c r="K25" s="16">
        <f t="shared" si="4"/>
        <v>20542.5</v>
      </c>
      <c r="L25" s="14">
        <f t="shared" si="5"/>
        <v>131356.2341772152</v>
      </c>
    </row>
    <row r="26" spans="1:15" ht="18">
      <c r="B26" s="2" t="s">
        <v>25</v>
      </c>
      <c r="C26" s="40">
        <v>11066965.800000001</v>
      </c>
      <c r="D26" s="41">
        <v>0.71489999999999998</v>
      </c>
      <c r="E26" s="5">
        <f t="shared" si="0"/>
        <v>32170.5</v>
      </c>
      <c r="F26" s="6">
        <f t="shared" si="2"/>
        <v>56962.0253164557</v>
      </c>
      <c r="G26" s="51">
        <v>16344</v>
      </c>
      <c r="H26" s="41">
        <v>0.89610000000000001</v>
      </c>
      <c r="I26" s="7">
        <f t="shared" si="1"/>
        <v>67207.5</v>
      </c>
      <c r="J26" s="21">
        <f t="shared" si="3"/>
        <v>94936.708860759492</v>
      </c>
      <c r="K26" s="16">
        <f t="shared" si="4"/>
        <v>99378</v>
      </c>
      <c r="L26" s="14">
        <f t="shared" si="5"/>
        <v>52520.734177215199</v>
      </c>
    </row>
    <row r="27" spans="1:15" ht="18">
      <c r="B27" s="1" t="s">
        <v>26</v>
      </c>
      <c r="C27" s="38">
        <v>19179344.109999999</v>
      </c>
      <c r="D27" s="39">
        <v>1.2388999999999999</v>
      </c>
      <c r="E27" s="5">
        <f t="shared" si="0"/>
        <v>55750.499999999993</v>
      </c>
      <c r="F27" s="8">
        <f t="shared" si="2"/>
        <v>56962.0253164557</v>
      </c>
      <c r="G27" s="50">
        <v>14516</v>
      </c>
      <c r="H27" s="39">
        <v>0.79590000000000005</v>
      </c>
      <c r="I27" s="7">
        <f t="shared" si="1"/>
        <v>59692.5</v>
      </c>
      <c r="J27" s="21">
        <f t="shared" si="3"/>
        <v>94936.708860759492</v>
      </c>
      <c r="K27" s="16">
        <f t="shared" si="4"/>
        <v>115443</v>
      </c>
      <c r="L27" s="14">
        <f t="shared" si="5"/>
        <v>36455.734177215199</v>
      </c>
    </row>
    <row r="28" spans="1:15" ht="18">
      <c r="B28" s="2" t="s">
        <v>27</v>
      </c>
      <c r="C28" s="40">
        <v>1303062.29</v>
      </c>
      <c r="D28" s="41">
        <v>8.4199999999999997E-2</v>
      </c>
      <c r="E28" s="5">
        <f t="shared" si="0"/>
        <v>3789</v>
      </c>
      <c r="F28" s="6">
        <f t="shared" si="2"/>
        <v>56962.0253164557</v>
      </c>
      <c r="G28" s="51">
        <v>3509</v>
      </c>
      <c r="H28" s="41">
        <v>0.19239999999999999</v>
      </c>
      <c r="I28" s="7">
        <f t="shared" si="1"/>
        <v>14430</v>
      </c>
      <c r="J28" s="21">
        <f t="shared" si="3"/>
        <v>94936.708860759492</v>
      </c>
      <c r="K28" s="16">
        <f t="shared" si="4"/>
        <v>18219</v>
      </c>
      <c r="L28" s="14">
        <f t="shared" si="5"/>
        <v>133679.7341772152</v>
      </c>
    </row>
    <row r="29" spans="1:15" ht="18">
      <c r="B29" s="1" t="s">
        <v>28</v>
      </c>
      <c r="C29" s="38">
        <v>1961072.86</v>
      </c>
      <c r="D29" s="39">
        <v>0.12670000000000001</v>
      </c>
      <c r="E29" s="5">
        <f t="shared" si="0"/>
        <v>5701.5</v>
      </c>
      <c r="F29" s="6">
        <f t="shared" si="2"/>
        <v>56962.0253164557</v>
      </c>
      <c r="G29" s="50">
        <v>10034</v>
      </c>
      <c r="H29" s="39">
        <v>0.55020000000000002</v>
      </c>
      <c r="I29" s="7">
        <f t="shared" si="1"/>
        <v>41265</v>
      </c>
      <c r="J29" s="21">
        <f t="shared" si="3"/>
        <v>94936.708860759492</v>
      </c>
      <c r="K29" s="16">
        <f t="shared" si="4"/>
        <v>46966.5</v>
      </c>
      <c r="L29" s="14">
        <f t="shared" si="5"/>
        <v>104932.2341772152</v>
      </c>
    </row>
    <row r="30" spans="1:15" s="12" customFormat="1" ht="18">
      <c r="A30" s="18"/>
      <c r="B30" s="13" t="s">
        <v>29</v>
      </c>
      <c r="C30" s="40">
        <v>55485976.409999996</v>
      </c>
      <c r="D30" s="41">
        <v>3.5842000000000001</v>
      </c>
      <c r="E30" s="5">
        <f t="shared" si="0"/>
        <v>161289</v>
      </c>
      <c r="F30" s="8">
        <f t="shared" si="2"/>
        <v>56962.0253164557</v>
      </c>
      <c r="G30" s="51">
        <v>69404</v>
      </c>
      <c r="H30" s="41">
        <v>3.8054000000000001</v>
      </c>
      <c r="I30" s="7">
        <f t="shared" si="1"/>
        <v>285405</v>
      </c>
      <c r="J30" s="28">
        <f t="shared" si="3"/>
        <v>94936.708860759492</v>
      </c>
      <c r="K30" s="16">
        <f t="shared" si="4"/>
        <v>446694</v>
      </c>
      <c r="L30" s="31">
        <f t="shared" si="5"/>
        <v>-294795.2658227848</v>
      </c>
      <c r="M30" s="18"/>
      <c r="N30" s="18"/>
      <c r="O30" s="18"/>
    </row>
    <row r="31" spans="1:15" ht="18">
      <c r="B31" s="1" t="s">
        <v>30</v>
      </c>
      <c r="C31" s="38">
        <v>10235687.85</v>
      </c>
      <c r="D31" s="39">
        <v>0.66120000000000001</v>
      </c>
      <c r="E31" s="5">
        <f t="shared" si="0"/>
        <v>29754</v>
      </c>
      <c r="F31" s="6">
        <f t="shared" si="2"/>
        <v>56962.0253164557</v>
      </c>
      <c r="G31" s="50">
        <v>17173</v>
      </c>
      <c r="H31" s="39">
        <v>0.94159999999999999</v>
      </c>
      <c r="I31" s="7">
        <f t="shared" si="1"/>
        <v>70620</v>
      </c>
      <c r="J31" s="21">
        <f t="shared" si="3"/>
        <v>94936.708860759492</v>
      </c>
      <c r="K31" s="16">
        <f t="shared" si="4"/>
        <v>100374</v>
      </c>
      <c r="L31" s="14">
        <f t="shared" si="5"/>
        <v>51524.734177215199</v>
      </c>
    </row>
    <row r="32" spans="1:15" ht="18">
      <c r="B32" s="2" t="s">
        <v>31</v>
      </c>
      <c r="C32" s="40">
        <v>9657228.1799999997</v>
      </c>
      <c r="D32" s="41">
        <v>0.62380000000000002</v>
      </c>
      <c r="E32" s="5">
        <f t="shared" si="0"/>
        <v>28071</v>
      </c>
      <c r="F32" s="6">
        <f t="shared" si="2"/>
        <v>56962.0253164557</v>
      </c>
      <c r="G32" s="51">
        <v>24785</v>
      </c>
      <c r="H32" s="41">
        <v>1.3589</v>
      </c>
      <c r="I32" s="7">
        <f t="shared" si="1"/>
        <v>101917.5</v>
      </c>
      <c r="J32" s="28">
        <f t="shared" si="3"/>
        <v>94936.708860759492</v>
      </c>
      <c r="K32" s="16">
        <f t="shared" si="4"/>
        <v>129988.5</v>
      </c>
      <c r="L32" s="14">
        <f t="shared" si="5"/>
        <v>21910.234177215199</v>
      </c>
    </row>
    <row r="33" spans="1:15" ht="18">
      <c r="B33" s="1" t="s">
        <v>32</v>
      </c>
      <c r="C33" s="38">
        <v>2348247.0699999998</v>
      </c>
      <c r="D33" s="39">
        <v>0.1517</v>
      </c>
      <c r="E33" s="5">
        <f t="shared" si="0"/>
        <v>6826.5</v>
      </c>
      <c r="F33" s="6">
        <f t="shared" si="2"/>
        <v>56962.0253164557</v>
      </c>
      <c r="G33" s="50">
        <v>9795</v>
      </c>
      <c r="H33" s="39">
        <v>0.53710000000000002</v>
      </c>
      <c r="I33" s="7">
        <f t="shared" si="1"/>
        <v>40282.5</v>
      </c>
      <c r="J33" s="21">
        <f t="shared" si="3"/>
        <v>94936.708860759492</v>
      </c>
      <c r="K33" s="16">
        <f t="shared" si="4"/>
        <v>47109</v>
      </c>
      <c r="L33" s="14">
        <f t="shared" si="5"/>
        <v>104789.7341772152</v>
      </c>
    </row>
    <row r="34" spans="1:15" ht="18">
      <c r="B34" s="2" t="s">
        <v>33</v>
      </c>
      <c r="C34" s="40">
        <v>3595730.84</v>
      </c>
      <c r="D34" s="41">
        <v>0.23230000000000001</v>
      </c>
      <c r="E34" s="5">
        <f t="shared" si="0"/>
        <v>10453.5</v>
      </c>
      <c r="F34" s="6">
        <f t="shared" si="2"/>
        <v>56962.0253164557</v>
      </c>
      <c r="G34" s="51">
        <v>7823</v>
      </c>
      <c r="H34" s="41">
        <v>0.4289</v>
      </c>
      <c r="I34" s="7">
        <f t="shared" si="1"/>
        <v>32167.5</v>
      </c>
      <c r="J34" s="21">
        <f t="shared" si="3"/>
        <v>94936.708860759492</v>
      </c>
      <c r="K34" s="16">
        <f t="shared" si="4"/>
        <v>42621</v>
      </c>
      <c r="L34" s="14">
        <f t="shared" si="5"/>
        <v>109277.7341772152</v>
      </c>
    </row>
    <row r="35" spans="1:15" ht="18">
      <c r="B35" s="1" t="s">
        <v>34</v>
      </c>
      <c r="C35" s="38">
        <v>1157746.8799999999</v>
      </c>
      <c r="D35" s="39">
        <v>7.4800000000000005E-2</v>
      </c>
      <c r="E35" s="5">
        <f t="shared" si="0"/>
        <v>3366</v>
      </c>
      <c r="F35" s="6">
        <f t="shared" si="2"/>
        <v>56962.0253164557</v>
      </c>
      <c r="G35" s="50">
        <v>3926</v>
      </c>
      <c r="H35" s="39">
        <v>0.21529999999999999</v>
      </c>
      <c r="I35" s="7">
        <f t="shared" si="1"/>
        <v>16147.5</v>
      </c>
      <c r="J35" s="21">
        <f t="shared" si="3"/>
        <v>94936.708860759492</v>
      </c>
      <c r="K35" s="16">
        <f t="shared" si="4"/>
        <v>19513.5</v>
      </c>
      <c r="L35" s="14">
        <f t="shared" si="5"/>
        <v>132385.2341772152</v>
      </c>
    </row>
    <row r="36" spans="1:15" s="12" customFormat="1" ht="18">
      <c r="A36" s="18"/>
      <c r="B36" s="13" t="s">
        <v>35</v>
      </c>
      <c r="C36" s="40">
        <v>159445981.75</v>
      </c>
      <c r="D36" s="41">
        <v>10.2996</v>
      </c>
      <c r="E36" s="5">
        <f t="shared" si="0"/>
        <v>463482</v>
      </c>
      <c r="F36" s="8">
        <f t="shared" si="2"/>
        <v>56962.0253164557</v>
      </c>
      <c r="G36" s="51">
        <v>148859</v>
      </c>
      <c r="H36" s="41">
        <v>8.1617999999999995</v>
      </c>
      <c r="I36" s="7">
        <f t="shared" si="1"/>
        <v>612134.99999999988</v>
      </c>
      <c r="J36" s="28">
        <f t="shared" si="3"/>
        <v>94936.708860759492</v>
      </c>
      <c r="K36" s="16">
        <f t="shared" si="4"/>
        <v>1075617</v>
      </c>
      <c r="L36" s="31">
        <f t="shared" si="5"/>
        <v>-923718.26582278474</v>
      </c>
      <c r="M36" s="18"/>
      <c r="N36" s="18"/>
      <c r="O36" s="18"/>
    </row>
    <row r="37" spans="1:15" ht="18">
      <c r="B37" s="1" t="s">
        <v>36</v>
      </c>
      <c r="C37" s="38">
        <v>2598660.4700000002</v>
      </c>
      <c r="D37" s="39">
        <v>0.16789999999999999</v>
      </c>
      <c r="E37" s="5">
        <f t="shared" ref="E37:E68" si="6">D37*4500000/100</f>
        <v>7555.5</v>
      </c>
      <c r="F37" s="6">
        <f t="shared" si="2"/>
        <v>56962.0253164557</v>
      </c>
      <c r="G37" s="50">
        <v>9009</v>
      </c>
      <c r="H37" s="39">
        <v>0.49399999999999999</v>
      </c>
      <c r="I37" s="7">
        <f t="shared" ref="I37:I68" si="7">7500000*H37/100</f>
        <v>37050</v>
      </c>
      <c r="J37" s="21">
        <f t="shared" si="3"/>
        <v>94936.708860759492</v>
      </c>
      <c r="K37" s="16">
        <f t="shared" si="4"/>
        <v>44605.5</v>
      </c>
      <c r="L37" s="14">
        <f t="shared" si="5"/>
        <v>107293.2341772152</v>
      </c>
    </row>
    <row r="38" spans="1:15" ht="18">
      <c r="B38" s="2" t="s">
        <v>37</v>
      </c>
      <c r="C38" s="40">
        <v>3612854.84</v>
      </c>
      <c r="D38" s="41">
        <v>0.2334</v>
      </c>
      <c r="E38" s="5">
        <f t="shared" si="6"/>
        <v>10503</v>
      </c>
      <c r="F38" s="6">
        <f t="shared" si="2"/>
        <v>56962.0253164557</v>
      </c>
      <c r="G38" s="51">
        <v>15649</v>
      </c>
      <c r="H38" s="41">
        <v>0.85799999999999998</v>
      </c>
      <c r="I38" s="7">
        <f t="shared" si="7"/>
        <v>64350</v>
      </c>
      <c r="J38" s="21">
        <f t="shared" si="3"/>
        <v>94936.708860759492</v>
      </c>
      <c r="K38" s="16">
        <f t="shared" si="4"/>
        <v>74853</v>
      </c>
      <c r="L38" s="14">
        <f t="shared" si="5"/>
        <v>77045.734177215199</v>
      </c>
    </row>
    <row r="39" spans="1:15" ht="18">
      <c r="B39" s="1" t="s">
        <v>38</v>
      </c>
      <c r="C39" s="38">
        <v>1610440.62</v>
      </c>
      <c r="D39" s="39">
        <v>0.104</v>
      </c>
      <c r="E39" s="5">
        <f t="shared" si="6"/>
        <v>4680</v>
      </c>
      <c r="F39" s="6">
        <f t="shared" si="2"/>
        <v>56962.0253164557</v>
      </c>
      <c r="G39" s="50">
        <v>2338</v>
      </c>
      <c r="H39" s="39">
        <v>0.12820000000000001</v>
      </c>
      <c r="I39" s="7">
        <f t="shared" si="7"/>
        <v>9615.0000000000018</v>
      </c>
      <c r="J39" s="21">
        <f t="shared" si="3"/>
        <v>94936.708860759492</v>
      </c>
      <c r="K39" s="16">
        <f t="shared" si="4"/>
        <v>14295.000000000002</v>
      </c>
      <c r="L39" s="14">
        <f t="shared" si="5"/>
        <v>137603.7341772152</v>
      </c>
    </row>
    <row r="40" spans="1:15" ht="18">
      <c r="B40" s="2" t="s">
        <v>39</v>
      </c>
      <c r="C40" s="40">
        <v>1771867.7</v>
      </c>
      <c r="D40" s="41">
        <v>0.1145</v>
      </c>
      <c r="E40" s="5">
        <f t="shared" si="6"/>
        <v>5152.5</v>
      </c>
      <c r="F40" s="6">
        <f t="shared" si="2"/>
        <v>56962.0253164557</v>
      </c>
      <c r="G40" s="51">
        <v>7522</v>
      </c>
      <c r="H40" s="41">
        <v>0.41239999999999999</v>
      </c>
      <c r="I40" s="7">
        <f t="shared" si="7"/>
        <v>30930</v>
      </c>
      <c r="J40" s="21">
        <f t="shared" si="3"/>
        <v>94936.708860759492</v>
      </c>
      <c r="K40" s="16">
        <f t="shared" si="4"/>
        <v>36082.5</v>
      </c>
      <c r="L40" s="14">
        <f t="shared" si="5"/>
        <v>115816.2341772152</v>
      </c>
    </row>
    <row r="41" spans="1:15" ht="18">
      <c r="B41" s="1" t="s">
        <v>40</v>
      </c>
      <c r="C41" s="38">
        <v>1885309.72</v>
      </c>
      <c r="D41" s="39">
        <v>0.12180000000000001</v>
      </c>
      <c r="E41" s="5">
        <f t="shared" si="6"/>
        <v>5481</v>
      </c>
      <c r="F41" s="6">
        <f t="shared" si="2"/>
        <v>56962.0253164557</v>
      </c>
      <c r="G41" s="50">
        <v>7593</v>
      </c>
      <c r="H41" s="39">
        <v>0.4163</v>
      </c>
      <c r="I41" s="7">
        <f t="shared" si="7"/>
        <v>31222.5</v>
      </c>
      <c r="J41" s="21">
        <f t="shared" si="3"/>
        <v>94936.708860759492</v>
      </c>
      <c r="K41" s="16">
        <f t="shared" si="4"/>
        <v>36703.5</v>
      </c>
      <c r="L41" s="14">
        <f t="shared" si="5"/>
        <v>115195.2341772152</v>
      </c>
    </row>
    <row r="42" spans="1:15" ht="18">
      <c r="B42" s="2" t="s">
        <v>41</v>
      </c>
      <c r="C42" s="40">
        <v>4028336.77</v>
      </c>
      <c r="D42" s="41">
        <v>0.26019999999999999</v>
      </c>
      <c r="E42" s="5">
        <f t="shared" si="6"/>
        <v>11709</v>
      </c>
      <c r="F42" s="6">
        <f t="shared" si="2"/>
        <v>56962.0253164557</v>
      </c>
      <c r="G42" s="51">
        <v>10755</v>
      </c>
      <c r="H42" s="41">
        <v>0.5897</v>
      </c>
      <c r="I42" s="7">
        <f t="shared" si="7"/>
        <v>44227.5</v>
      </c>
      <c r="J42" s="21">
        <f t="shared" si="3"/>
        <v>94936.708860759492</v>
      </c>
      <c r="K42" s="16">
        <f t="shared" si="4"/>
        <v>55936.5</v>
      </c>
      <c r="L42" s="14">
        <f t="shared" si="5"/>
        <v>95962.234177215199</v>
      </c>
    </row>
    <row r="43" spans="1:15" ht="18">
      <c r="B43" s="1" t="s">
        <v>42</v>
      </c>
      <c r="C43" s="38">
        <v>3800002.11</v>
      </c>
      <c r="D43" s="39">
        <v>0.2455</v>
      </c>
      <c r="E43" s="5">
        <f t="shared" si="6"/>
        <v>11047.5</v>
      </c>
      <c r="F43" s="6">
        <f t="shared" si="2"/>
        <v>56962.0253164557</v>
      </c>
      <c r="G43" s="50">
        <v>6400</v>
      </c>
      <c r="H43" s="39">
        <v>0.35089999999999999</v>
      </c>
      <c r="I43" s="7">
        <f t="shared" si="7"/>
        <v>26317.5</v>
      </c>
      <c r="J43" s="21">
        <f t="shared" si="3"/>
        <v>94936.708860759492</v>
      </c>
      <c r="K43" s="16">
        <f t="shared" si="4"/>
        <v>37365</v>
      </c>
      <c r="L43" s="14">
        <f t="shared" si="5"/>
        <v>114533.7341772152</v>
      </c>
    </row>
    <row r="44" spans="1:15" ht="18">
      <c r="B44" s="2" t="s">
        <v>43</v>
      </c>
      <c r="C44" s="40">
        <v>4236507.99</v>
      </c>
      <c r="D44" s="41">
        <v>0.2737</v>
      </c>
      <c r="E44" s="5">
        <f t="shared" si="6"/>
        <v>12316.5</v>
      </c>
      <c r="F44" s="6">
        <f t="shared" si="2"/>
        <v>56962.0253164557</v>
      </c>
      <c r="G44" s="51">
        <v>13414</v>
      </c>
      <c r="H44" s="41">
        <v>0.73550000000000004</v>
      </c>
      <c r="I44" s="7">
        <f t="shared" si="7"/>
        <v>55162.5</v>
      </c>
      <c r="J44" s="21">
        <f t="shared" si="3"/>
        <v>94936.708860759492</v>
      </c>
      <c r="K44" s="16">
        <f t="shared" si="4"/>
        <v>67479</v>
      </c>
      <c r="L44" s="14">
        <f t="shared" si="5"/>
        <v>84419.734177215199</v>
      </c>
    </row>
    <row r="45" spans="1:15" ht="18">
      <c r="B45" s="1" t="s">
        <v>44</v>
      </c>
      <c r="C45" s="38">
        <v>5041121.5</v>
      </c>
      <c r="D45" s="39">
        <v>0.3256</v>
      </c>
      <c r="E45" s="5">
        <f t="shared" si="6"/>
        <v>14652</v>
      </c>
      <c r="F45" s="6">
        <f t="shared" si="2"/>
        <v>56962.0253164557</v>
      </c>
      <c r="G45" s="50">
        <v>13613</v>
      </c>
      <c r="H45" s="39">
        <v>0.74639999999999995</v>
      </c>
      <c r="I45" s="7">
        <f t="shared" si="7"/>
        <v>55980</v>
      </c>
      <c r="J45" s="21">
        <f t="shared" si="3"/>
        <v>94936.708860759492</v>
      </c>
      <c r="K45" s="16">
        <f t="shared" si="4"/>
        <v>70632</v>
      </c>
      <c r="L45" s="14">
        <f t="shared" si="5"/>
        <v>81266.734177215199</v>
      </c>
    </row>
    <row r="46" spans="1:15" ht="18">
      <c r="B46" s="2" t="s">
        <v>45</v>
      </c>
      <c r="C46" s="40">
        <v>11021914.880000001</v>
      </c>
      <c r="D46" s="41">
        <v>0.71199999999999997</v>
      </c>
      <c r="E46" s="5">
        <f t="shared" si="6"/>
        <v>32040</v>
      </c>
      <c r="F46" s="6">
        <f t="shared" si="2"/>
        <v>56962.0253164557</v>
      </c>
      <c r="G46" s="51">
        <v>17789</v>
      </c>
      <c r="H46" s="41">
        <v>0.97540000000000004</v>
      </c>
      <c r="I46" s="7">
        <f t="shared" si="7"/>
        <v>73155</v>
      </c>
      <c r="J46" s="21">
        <f t="shared" si="3"/>
        <v>94936.708860759492</v>
      </c>
      <c r="K46" s="16">
        <f t="shared" si="4"/>
        <v>105195</v>
      </c>
      <c r="L46" s="14">
        <f t="shared" si="5"/>
        <v>46703.734177215199</v>
      </c>
    </row>
    <row r="47" spans="1:15" ht="18">
      <c r="B47" s="1" t="s">
        <v>46</v>
      </c>
      <c r="C47" s="38">
        <v>1462656.08</v>
      </c>
      <c r="D47" s="39">
        <v>9.4500000000000001E-2</v>
      </c>
      <c r="E47" s="5">
        <f t="shared" si="6"/>
        <v>4252.5</v>
      </c>
      <c r="F47" s="6">
        <f t="shared" si="2"/>
        <v>56962.0253164557</v>
      </c>
      <c r="G47" s="50">
        <v>5373</v>
      </c>
      <c r="H47" s="39">
        <v>0.29459999999999997</v>
      </c>
      <c r="I47" s="7">
        <f t="shared" si="7"/>
        <v>22095</v>
      </c>
      <c r="J47" s="21">
        <f t="shared" si="3"/>
        <v>94936.708860759492</v>
      </c>
      <c r="K47" s="16">
        <f t="shared" si="4"/>
        <v>26347.5</v>
      </c>
      <c r="L47" s="14">
        <f t="shared" si="5"/>
        <v>125551.2341772152</v>
      </c>
    </row>
    <row r="48" spans="1:15" ht="18">
      <c r="B48" s="2" t="s">
        <v>47</v>
      </c>
      <c r="C48" s="40">
        <v>3886974.41</v>
      </c>
      <c r="D48" s="41">
        <v>0.25109999999999999</v>
      </c>
      <c r="E48" s="5">
        <f t="shared" si="6"/>
        <v>11299.5</v>
      </c>
      <c r="F48" s="6">
        <f t="shared" si="2"/>
        <v>56962.0253164557</v>
      </c>
      <c r="G48" s="51">
        <v>4151</v>
      </c>
      <c r="H48" s="41">
        <v>0.2276</v>
      </c>
      <c r="I48" s="7">
        <f t="shared" si="7"/>
        <v>17070</v>
      </c>
      <c r="J48" s="21">
        <f t="shared" si="3"/>
        <v>94936.708860759492</v>
      </c>
      <c r="K48" s="16">
        <f t="shared" si="4"/>
        <v>28369.5</v>
      </c>
      <c r="L48" s="14">
        <f t="shared" si="5"/>
        <v>123529.2341772152</v>
      </c>
    </row>
    <row r="49" spans="1:15" ht="18">
      <c r="B49" s="1" t="s">
        <v>48</v>
      </c>
      <c r="C49" s="38">
        <v>9366258.5399999991</v>
      </c>
      <c r="D49" s="39">
        <v>0.60499999999999998</v>
      </c>
      <c r="E49" s="5">
        <f t="shared" si="6"/>
        <v>27225</v>
      </c>
      <c r="F49" s="6">
        <f t="shared" si="2"/>
        <v>56962.0253164557</v>
      </c>
      <c r="G49" s="50">
        <v>17770</v>
      </c>
      <c r="H49" s="39">
        <v>0.97419999999999995</v>
      </c>
      <c r="I49" s="7">
        <f t="shared" si="7"/>
        <v>73065</v>
      </c>
      <c r="J49" s="21">
        <f t="shared" si="3"/>
        <v>94936.708860759492</v>
      </c>
      <c r="K49" s="16">
        <f t="shared" si="4"/>
        <v>100290</v>
      </c>
      <c r="L49" s="14">
        <f t="shared" si="5"/>
        <v>51608.734177215199</v>
      </c>
    </row>
    <row r="50" spans="1:15" ht="18">
      <c r="B50" s="2" t="s">
        <v>49</v>
      </c>
      <c r="C50" s="40">
        <v>1722688.85</v>
      </c>
      <c r="D50" s="41">
        <v>0.1113</v>
      </c>
      <c r="E50" s="5">
        <f t="shared" si="6"/>
        <v>5008.5</v>
      </c>
      <c r="F50" s="6">
        <f t="shared" si="2"/>
        <v>56962.0253164557</v>
      </c>
      <c r="G50" s="51">
        <v>3785</v>
      </c>
      <c r="H50" s="41">
        <v>0.20749999999999999</v>
      </c>
      <c r="I50" s="7">
        <f t="shared" si="7"/>
        <v>15562.5</v>
      </c>
      <c r="J50" s="21">
        <f t="shared" si="3"/>
        <v>94936.708860759492</v>
      </c>
      <c r="K50" s="16">
        <f t="shared" si="4"/>
        <v>20571</v>
      </c>
      <c r="L50" s="14">
        <f t="shared" si="5"/>
        <v>131327.7341772152</v>
      </c>
    </row>
    <row r="51" spans="1:15" ht="18">
      <c r="B51" s="1" t="s">
        <v>50</v>
      </c>
      <c r="C51" s="38">
        <v>1310945.92</v>
      </c>
      <c r="D51" s="39">
        <v>8.4699999999999998E-2</v>
      </c>
      <c r="E51" s="5">
        <f t="shared" si="6"/>
        <v>3811.5</v>
      </c>
      <c r="F51" s="6">
        <f t="shared" si="2"/>
        <v>56962.0253164557</v>
      </c>
      <c r="G51" s="50">
        <v>4885</v>
      </c>
      <c r="H51" s="39">
        <v>0.26779999999999998</v>
      </c>
      <c r="I51" s="7">
        <f t="shared" si="7"/>
        <v>20084.999999999996</v>
      </c>
      <c r="J51" s="21">
        <f t="shared" si="3"/>
        <v>94936.708860759492</v>
      </c>
      <c r="K51" s="16">
        <f t="shared" si="4"/>
        <v>23896.499999999996</v>
      </c>
      <c r="L51" s="14">
        <f t="shared" si="5"/>
        <v>128002.2341772152</v>
      </c>
    </row>
    <row r="52" spans="1:15" ht="18">
      <c r="B52" s="2" t="s">
        <v>51</v>
      </c>
      <c r="C52" s="40">
        <v>3599973.29</v>
      </c>
      <c r="D52" s="41">
        <v>0.23250000000000001</v>
      </c>
      <c r="E52" s="5">
        <f t="shared" si="6"/>
        <v>10462.5</v>
      </c>
      <c r="F52" s="6">
        <f t="shared" si="2"/>
        <v>56962.0253164557</v>
      </c>
      <c r="G52" s="51">
        <v>13168</v>
      </c>
      <c r="H52" s="41">
        <v>0.72199999999999998</v>
      </c>
      <c r="I52" s="7">
        <f t="shared" si="7"/>
        <v>54150</v>
      </c>
      <c r="J52" s="21">
        <f t="shared" si="3"/>
        <v>94936.708860759492</v>
      </c>
      <c r="K52" s="16">
        <f t="shared" si="4"/>
        <v>64612.5</v>
      </c>
      <c r="L52" s="14">
        <f t="shared" si="5"/>
        <v>87286.234177215199</v>
      </c>
    </row>
    <row r="53" spans="1:15" ht="18">
      <c r="B53" s="1" t="s">
        <v>52</v>
      </c>
      <c r="C53" s="38">
        <v>2755772.06</v>
      </c>
      <c r="D53" s="39">
        <v>0.17799999999999999</v>
      </c>
      <c r="E53" s="5">
        <f t="shared" si="6"/>
        <v>8010</v>
      </c>
      <c r="F53" s="6">
        <f t="shared" si="2"/>
        <v>56962.0253164557</v>
      </c>
      <c r="G53" s="50">
        <v>4615</v>
      </c>
      <c r="H53" s="39">
        <v>0.253</v>
      </c>
      <c r="I53" s="7">
        <f t="shared" si="7"/>
        <v>18975</v>
      </c>
      <c r="J53" s="21">
        <f t="shared" si="3"/>
        <v>94936.708860759492</v>
      </c>
      <c r="K53" s="16">
        <f t="shared" si="4"/>
        <v>26985</v>
      </c>
      <c r="L53" s="14">
        <f t="shared" si="5"/>
        <v>124913.7341772152</v>
      </c>
    </row>
    <row r="54" spans="1:15" s="12" customFormat="1" ht="18">
      <c r="A54" s="18"/>
      <c r="B54" s="13" t="s">
        <v>53</v>
      </c>
      <c r="C54" s="40">
        <v>22433574.16</v>
      </c>
      <c r="D54" s="41">
        <v>1.4491000000000001</v>
      </c>
      <c r="E54" s="5">
        <f t="shared" si="6"/>
        <v>65209.5</v>
      </c>
      <c r="F54" s="8">
        <f t="shared" si="2"/>
        <v>56962.0253164557</v>
      </c>
      <c r="G54" s="51">
        <v>26682</v>
      </c>
      <c r="H54" s="41">
        <v>1.4630000000000001</v>
      </c>
      <c r="I54" s="7">
        <f t="shared" si="7"/>
        <v>109725</v>
      </c>
      <c r="J54" s="28">
        <f t="shared" si="3"/>
        <v>94936.708860759492</v>
      </c>
      <c r="K54" s="16">
        <f t="shared" si="4"/>
        <v>174934.5</v>
      </c>
      <c r="L54" s="31">
        <f t="shared" si="5"/>
        <v>-23035.765822784801</v>
      </c>
      <c r="M54" s="18"/>
      <c r="N54" s="18"/>
      <c r="O54" s="18"/>
    </row>
    <row r="55" spans="1:15" ht="18">
      <c r="B55" s="1" t="s">
        <v>54</v>
      </c>
      <c r="C55" s="38">
        <v>6385198.8899999997</v>
      </c>
      <c r="D55" s="39">
        <v>0.41249999999999998</v>
      </c>
      <c r="E55" s="5">
        <f t="shared" si="6"/>
        <v>18562.5</v>
      </c>
      <c r="F55" s="6">
        <f t="shared" si="2"/>
        <v>56962.0253164557</v>
      </c>
      <c r="G55" s="50">
        <v>18827</v>
      </c>
      <c r="H55" s="39">
        <v>1.0323</v>
      </c>
      <c r="I55" s="7">
        <f t="shared" si="7"/>
        <v>77422.5</v>
      </c>
      <c r="J55" s="21">
        <f t="shared" si="3"/>
        <v>94936.708860759492</v>
      </c>
      <c r="K55" s="16">
        <f t="shared" si="4"/>
        <v>95985</v>
      </c>
      <c r="L55" s="14">
        <f t="shared" si="5"/>
        <v>55913.734177215199</v>
      </c>
    </row>
    <row r="56" spans="1:15" ht="18">
      <c r="B56" s="2" t="s">
        <v>55</v>
      </c>
      <c r="C56" s="40">
        <v>5880961.0199999996</v>
      </c>
      <c r="D56" s="41">
        <v>0.37990000000000002</v>
      </c>
      <c r="E56" s="5">
        <f t="shared" si="6"/>
        <v>17095.5</v>
      </c>
      <c r="F56" s="6">
        <f t="shared" si="2"/>
        <v>56962.0253164557</v>
      </c>
      <c r="G56" s="51">
        <v>13627</v>
      </c>
      <c r="H56" s="41">
        <v>0.74719999999999998</v>
      </c>
      <c r="I56" s="7">
        <f t="shared" si="7"/>
        <v>56040</v>
      </c>
      <c r="J56" s="21">
        <f t="shared" si="3"/>
        <v>94936.708860759492</v>
      </c>
      <c r="K56" s="16">
        <f t="shared" si="4"/>
        <v>73135.5</v>
      </c>
      <c r="L56" s="14">
        <f t="shared" si="5"/>
        <v>78763.234177215199</v>
      </c>
    </row>
    <row r="57" spans="1:15" s="12" customFormat="1" ht="18">
      <c r="A57" s="18"/>
      <c r="B57" s="11" t="s">
        <v>56</v>
      </c>
      <c r="C57" s="38">
        <v>21796629.039999999</v>
      </c>
      <c r="D57" s="39">
        <v>1.4079999999999999</v>
      </c>
      <c r="E57" s="5">
        <f t="shared" si="6"/>
        <v>63360</v>
      </c>
      <c r="F57" s="8">
        <f t="shared" si="2"/>
        <v>56962.0253164557</v>
      </c>
      <c r="G57" s="50">
        <v>35247</v>
      </c>
      <c r="H57" s="39">
        <v>1.9326000000000001</v>
      </c>
      <c r="I57" s="7">
        <f t="shared" si="7"/>
        <v>144945</v>
      </c>
      <c r="J57" s="28">
        <f t="shared" si="3"/>
        <v>94936.708860759492</v>
      </c>
      <c r="K57" s="16">
        <f t="shared" si="4"/>
        <v>208305</v>
      </c>
      <c r="L57" s="31">
        <f t="shared" si="5"/>
        <v>-56406.265822784801</v>
      </c>
      <c r="M57" s="18"/>
      <c r="N57" s="18"/>
      <c r="O57" s="18"/>
    </row>
    <row r="58" spans="1:15" ht="18">
      <c r="B58" s="2" t="s">
        <v>57</v>
      </c>
      <c r="C58" s="40">
        <v>2403111.7999999998</v>
      </c>
      <c r="D58" s="41">
        <v>0.1552</v>
      </c>
      <c r="E58" s="5">
        <f t="shared" si="6"/>
        <v>6984</v>
      </c>
      <c r="F58" s="6">
        <f t="shared" si="2"/>
        <v>56962.0253164557</v>
      </c>
      <c r="G58" s="51">
        <v>10381</v>
      </c>
      <c r="H58" s="41">
        <v>0.56920000000000004</v>
      </c>
      <c r="I58" s="7">
        <f t="shared" si="7"/>
        <v>42690</v>
      </c>
      <c r="J58" s="21">
        <f t="shared" si="3"/>
        <v>94936.708860759492</v>
      </c>
      <c r="K58" s="16">
        <f t="shared" si="4"/>
        <v>49674</v>
      </c>
      <c r="L58" s="14">
        <f t="shared" si="5"/>
        <v>102224.7341772152</v>
      </c>
    </row>
    <row r="59" spans="1:15" ht="18">
      <c r="B59" s="1" t="s">
        <v>58</v>
      </c>
      <c r="C59" s="38">
        <v>10738848.300000001</v>
      </c>
      <c r="D59" s="39">
        <v>0.69369999999999998</v>
      </c>
      <c r="E59" s="5">
        <f t="shared" si="6"/>
        <v>31216.5</v>
      </c>
      <c r="F59" s="6">
        <f t="shared" si="2"/>
        <v>56962.0253164557</v>
      </c>
      <c r="G59" s="50">
        <v>14571</v>
      </c>
      <c r="H59" s="39">
        <v>0.79890000000000005</v>
      </c>
      <c r="I59" s="7">
        <f t="shared" si="7"/>
        <v>59917.5</v>
      </c>
      <c r="J59" s="21">
        <f t="shared" si="3"/>
        <v>94936.708860759492</v>
      </c>
      <c r="K59" s="16">
        <f t="shared" si="4"/>
        <v>91134</v>
      </c>
      <c r="L59" s="14">
        <f t="shared" si="5"/>
        <v>60764.734177215199</v>
      </c>
    </row>
    <row r="60" spans="1:15" s="12" customFormat="1" ht="18">
      <c r="A60" s="18"/>
      <c r="B60" s="13" t="s">
        <v>59</v>
      </c>
      <c r="C60" s="40">
        <v>20952790.170000002</v>
      </c>
      <c r="D60" s="41">
        <v>1.3534999999999999</v>
      </c>
      <c r="E60" s="5">
        <f t="shared" si="6"/>
        <v>60907.5</v>
      </c>
      <c r="F60" s="6">
        <f t="shared" si="2"/>
        <v>56962.0253164557</v>
      </c>
      <c r="G60" s="51">
        <v>32719</v>
      </c>
      <c r="H60" s="41">
        <v>1.794</v>
      </c>
      <c r="I60" s="7">
        <f t="shared" si="7"/>
        <v>134550</v>
      </c>
      <c r="J60" s="28">
        <f t="shared" si="3"/>
        <v>94936.708860759492</v>
      </c>
      <c r="K60" s="16">
        <f t="shared" si="4"/>
        <v>195457.5</v>
      </c>
      <c r="L60" s="31">
        <f t="shared" si="5"/>
        <v>-43558.765822784801</v>
      </c>
      <c r="M60" s="18"/>
      <c r="N60" s="18"/>
      <c r="O60" s="18"/>
    </row>
    <row r="61" spans="1:15" ht="18">
      <c r="B61" s="1" t="s">
        <v>60</v>
      </c>
      <c r="C61" s="38">
        <v>1687154.45</v>
      </c>
      <c r="D61" s="39">
        <v>0.109</v>
      </c>
      <c r="E61" s="5">
        <f t="shared" si="6"/>
        <v>4905</v>
      </c>
      <c r="F61" s="6">
        <f t="shared" si="2"/>
        <v>56962.0253164557</v>
      </c>
      <c r="G61" s="50">
        <v>3867</v>
      </c>
      <c r="H61" s="39">
        <v>0.21199999999999999</v>
      </c>
      <c r="I61" s="7">
        <f t="shared" si="7"/>
        <v>15900</v>
      </c>
      <c r="J61" s="21">
        <f t="shared" si="3"/>
        <v>94936.708860759492</v>
      </c>
      <c r="K61" s="16">
        <f t="shared" si="4"/>
        <v>20805</v>
      </c>
      <c r="L61" s="14">
        <f t="shared" si="5"/>
        <v>131093.7341772152</v>
      </c>
    </row>
    <row r="62" spans="1:15" ht="18">
      <c r="B62" s="2" t="s">
        <v>61</v>
      </c>
      <c r="C62" s="40">
        <v>3785200.57</v>
      </c>
      <c r="D62" s="41">
        <v>0.2445</v>
      </c>
      <c r="E62" s="5">
        <f t="shared" si="6"/>
        <v>11002.5</v>
      </c>
      <c r="F62" s="6">
        <f t="shared" si="2"/>
        <v>56962.0253164557</v>
      </c>
      <c r="G62" s="51">
        <v>3679</v>
      </c>
      <c r="H62" s="41">
        <v>0.20169999999999999</v>
      </c>
      <c r="I62" s="7">
        <f t="shared" si="7"/>
        <v>15127.5</v>
      </c>
      <c r="J62" s="21">
        <f t="shared" si="3"/>
        <v>94936.708860759492</v>
      </c>
      <c r="K62" s="16">
        <f t="shared" si="4"/>
        <v>26130</v>
      </c>
      <c r="L62" s="14">
        <f t="shared" si="5"/>
        <v>125768.7341772152</v>
      </c>
    </row>
    <row r="63" spans="1:15" s="12" customFormat="1" ht="18">
      <c r="A63" s="18"/>
      <c r="B63" s="11" t="s">
        <v>62</v>
      </c>
      <c r="C63" s="38">
        <v>19039113.920000002</v>
      </c>
      <c r="D63" s="39">
        <v>1.2299</v>
      </c>
      <c r="E63" s="5">
        <f t="shared" si="6"/>
        <v>55345.5</v>
      </c>
      <c r="F63" s="6">
        <f t="shared" si="2"/>
        <v>56962.0253164557</v>
      </c>
      <c r="G63" s="50">
        <v>30224</v>
      </c>
      <c r="H63" s="39">
        <v>1.6572</v>
      </c>
      <c r="I63" s="7">
        <f t="shared" si="7"/>
        <v>124290</v>
      </c>
      <c r="J63" s="28">
        <f t="shared" si="3"/>
        <v>94936.708860759492</v>
      </c>
      <c r="K63" s="16">
        <f t="shared" si="4"/>
        <v>179635.5</v>
      </c>
      <c r="L63" s="31">
        <f t="shared" si="5"/>
        <v>-27736.765822784801</v>
      </c>
      <c r="M63" s="18"/>
      <c r="N63" s="18"/>
      <c r="O63" s="18"/>
    </row>
    <row r="64" spans="1:15" ht="18">
      <c r="B64" s="2" t="s">
        <v>63</v>
      </c>
      <c r="C64" s="40">
        <v>945837.88</v>
      </c>
      <c r="D64" s="41">
        <v>6.1100000000000002E-2</v>
      </c>
      <c r="E64" s="5">
        <f t="shared" si="6"/>
        <v>2749.5</v>
      </c>
      <c r="F64" s="6">
        <f t="shared" si="2"/>
        <v>56962.0253164557</v>
      </c>
      <c r="G64" s="51">
        <v>7809</v>
      </c>
      <c r="H64" s="41">
        <v>0.42820000000000003</v>
      </c>
      <c r="I64" s="7">
        <f t="shared" si="7"/>
        <v>32115</v>
      </c>
      <c r="J64" s="21">
        <f t="shared" si="3"/>
        <v>94936.708860759492</v>
      </c>
      <c r="K64" s="16">
        <f t="shared" si="4"/>
        <v>34864.5</v>
      </c>
      <c r="L64" s="14">
        <f t="shared" si="5"/>
        <v>117034.2341772152</v>
      </c>
    </row>
    <row r="65" spans="1:15" ht="18">
      <c r="B65" s="1" t="s">
        <v>64</v>
      </c>
      <c r="C65" s="38">
        <v>3427742.78</v>
      </c>
      <c r="D65" s="39">
        <v>0.22140000000000001</v>
      </c>
      <c r="E65" s="5">
        <f t="shared" si="6"/>
        <v>9963.0000000000018</v>
      </c>
      <c r="F65" s="6">
        <f t="shared" si="2"/>
        <v>56962.0253164557</v>
      </c>
      <c r="G65" s="50">
        <v>6124</v>
      </c>
      <c r="H65" s="39">
        <v>0.33579999999999999</v>
      </c>
      <c r="I65" s="7">
        <f t="shared" si="7"/>
        <v>25185</v>
      </c>
      <c r="J65" s="21">
        <f t="shared" si="3"/>
        <v>94936.708860759492</v>
      </c>
      <c r="K65" s="16">
        <f t="shared" si="4"/>
        <v>35148</v>
      </c>
      <c r="L65" s="14">
        <f t="shared" si="5"/>
        <v>116750.7341772152</v>
      </c>
    </row>
    <row r="66" spans="1:15" s="12" customFormat="1" ht="18">
      <c r="A66" s="18"/>
      <c r="B66" s="13" t="s">
        <v>65</v>
      </c>
      <c r="C66" s="40">
        <v>34479901.840000004</v>
      </c>
      <c r="D66" s="41">
        <v>2.2273000000000001</v>
      </c>
      <c r="E66" s="5">
        <f t="shared" si="6"/>
        <v>100228.5</v>
      </c>
      <c r="F66" s="8">
        <f t="shared" si="2"/>
        <v>56962.0253164557</v>
      </c>
      <c r="G66" s="51">
        <v>58926</v>
      </c>
      <c r="H66" s="41">
        <v>3.2309000000000001</v>
      </c>
      <c r="I66" s="7">
        <f t="shared" si="7"/>
        <v>242317.5</v>
      </c>
      <c r="J66" s="28">
        <f t="shared" si="3"/>
        <v>94936.708860759492</v>
      </c>
      <c r="K66" s="16">
        <f t="shared" si="4"/>
        <v>342546</v>
      </c>
      <c r="L66" s="31">
        <f t="shared" si="5"/>
        <v>-190647.2658227848</v>
      </c>
      <c r="M66" s="18"/>
      <c r="N66" s="18"/>
      <c r="O66" s="18"/>
    </row>
    <row r="67" spans="1:15" ht="18">
      <c r="B67" s="1" t="s">
        <v>66</v>
      </c>
      <c r="C67" s="38">
        <v>3559105.76</v>
      </c>
      <c r="D67" s="39">
        <v>0.2298</v>
      </c>
      <c r="E67" s="5">
        <f t="shared" si="6"/>
        <v>10341</v>
      </c>
      <c r="F67" s="6">
        <f t="shared" si="2"/>
        <v>56962.0253164557</v>
      </c>
      <c r="G67" s="50">
        <v>8472</v>
      </c>
      <c r="H67" s="39">
        <v>0.46439999999999998</v>
      </c>
      <c r="I67" s="7">
        <f t="shared" si="7"/>
        <v>34830</v>
      </c>
      <c r="J67" s="21">
        <f t="shared" si="3"/>
        <v>94936.708860759492</v>
      </c>
      <c r="K67" s="16">
        <f t="shared" si="4"/>
        <v>45171</v>
      </c>
      <c r="L67" s="14">
        <f t="shared" si="5"/>
        <v>106727.7341772152</v>
      </c>
    </row>
    <row r="68" spans="1:15" ht="18">
      <c r="B68" s="2" t="s">
        <v>67</v>
      </c>
      <c r="C68" s="40">
        <v>9980069.3900000006</v>
      </c>
      <c r="D68" s="41">
        <v>0.64470000000000005</v>
      </c>
      <c r="E68" s="5">
        <f t="shared" si="6"/>
        <v>29011.5</v>
      </c>
      <c r="F68" s="6">
        <f t="shared" si="2"/>
        <v>56962.0253164557</v>
      </c>
      <c r="G68" s="51">
        <v>13940</v>
      </c>
      <c r="H68" s="41">
        <v>0.76429999999999998</v>
      </c>
      <c r="I68" s="7">
        <f t="shared" si="7"/>
        <v>57322.5</v>
      </c>
      <c r="J68" s="21">
        <f t="shared" si="3"/>
        <v>94936.708860759492</v>
      </c>
      <c r="K68" s="16">
        <f t="shared" si="4"/>
        <v>86334</v>
      </c>
      <c r="L68" s="14">
        <f t="shared" si="5"/>
        <v>65564.734177215199</v>
      </c>
    </row>
    <row r="69" spans="1:15" s="12" customFormat="1" ht="18">
      <c r="A69" s="18"/>
      <c r="B69" s="11" t="s">
        <v>68</v>
      </c>
      <c r="C69" s="38">
        <v>18318289.489999998</v>
      </c>
      <c r="D69" s="39">
        <v>1.1833</v>
      </c>
      <c r="E69" s="5">
        <f t="shared" ref="E69:E83" si="8">D69*4500000/100</f>
        <v>53248.5</v>
      </c>
      <c r="F69" s="8">
        <f t="shared" si="2"/>
        <v>56962.0253164557</v>
      </c>
      <c r="G69" s="50">
        <v>24443</v>
      </c>
      <c r="H69" s="39">
        <v>1.3402000000000001</v>
      </c>
      <c r="I69" s="7">
        <f t="shared" ref="I69:I83" si="9">7500000*H69/100</f>
        <v>100515</v>
      </c>
      <c r="J69" s="28">
        <f t="shared" si="3"/>
        <v>94936.708860759492</v>
      </c>
      <c r="K69" s="16">
        <f t="shared" si="4"/>
        <v>153763.5</v>
      </c>
      <c r="L69" s="31">
        <f t="shared" si="5"/>
        <v>-1864.7658227848005</v>
      </c>
      <c r="M69" s="18"/>
      <c r="N69" s="18"/>
      <c r="O69" s="18"/>
    </row>
    <row r="70" spans="1:15" ht="18">
      <c r="B70" s="2" t="s">
        <v>69</v>
      </c>
      <c r="C70" s="40">
        <v>1619241.18</v>
      </c>
      <c r="D70" s="41">
        <v>0.1046</v>
      </c>
      <c r="E70" s="5">
        <f t="shared" si="8"/>
        <v>4707</v>
      </c>
      <c r="F70" s="6">
        <f t="shared" ref="F70:F83" si="10">4500000/79</f>
        <v>56962.0253164557</v>
      </c>
      <c r="G70" s="51">
        <v>4011</v>
      </c>
      <c r="H70" s="41">
        <v>0.21990000000000001</v>
      </c>
      <c r="I70" s="7">
        <f t="shared" si="9"/>
        <v>16492.5</v>
      </c>
      <c r="J70" s="21">
        <f t="shared" ref="J70:J83" si="11">7500000/79</f>
        <v>94936.708860759492</v>
      </c>
      <c r="K70" s="16">
        <f t="shared" ref="K70:K83" si="12">E70+I70</f>
        <v>21199.5</v>
      </c>
      <c r="L70" s="14">
        <f t="shared" ref="L70:L83" si="13">J70+F70-K70</f>
        <v>130699.2341772152</v>
      </c>
    </row>
    <row r="71" spans="1:15" ht="18">
      <c r="B71" s="1" t="s">
        <v>70</v>
      </c>
      <c r="C71" s="38">
        <v>8402386.7899999991</v>
      </c>
      <c r="D71" s="39">
        <v>0.54279999999999995</v>
      </c>
      <c r="E71" s="5">
        <f t="shared" si="8"/>
        <v>24426</v>
      </c>
      <c r="F71" s="6">
        <f t="shared" si="10"/>
        <v>56962.0253164557</v>
      </c>
      <c r="G71" s="50">
        <v>14089</v>
      </c>
      <c r="H71" s="39">
        <v>0.77249999999999996</v>
      </c>
      <c r="I71" s="7">
        <f t="shared" si="9"/>
        <v>57937.5</v>
      </c>
      <c r="J71" s="21">
        <f t="shared" si="11"/>
        <v>94936.708860759492</v>
      </c>
      <c r="K71" s="16">
        <f t="shared" si="12"/>
        <v>82363.5</v>
      </c>
      <c r="L71" s="14">
        <f t="shared" si="13"/>
        <v>69535.234177215199</v>
      </c>
    </row>
    <row r="72" spans="1:15" ht="18">
      <c r="B72" s="2" t="s">
        <v>71</v>
      </c>
      <c r="C72" s="40">
        <v>1332003.3899999999</v>
      </c>
      <c r="D72" s="41">
        <v>8.5999999999999993E-2</v>
      </c>
      <c r="E72" s="5">
        <f t="shared" si="8"/>
        <v>3869.9999999999995</v>
      </c>
      <c r="F72" s="6">
        <f t="shared" si="10"/>
        <v>56962.0253164557</v>
      </c>
      <c r="G72" s="51">
        <v>3759</v>
      </c>
      <c r="H72" s="41">
        <v>0.20610000000000001</v>
      </c>
      <c r="I72" s="7">
        <f t="shared" si="9"/>
        <v>15457.5</v>
      </c>
      <c r="J72" s="21">
        <f t="shared" si="11"/>
        <v>94936.708860759492</v>
      </c>
      <c r="K72" s="16">
        <f t="shared" si="12"/>
        <v>19327.5</v>
      </c>
      <c r="L72" s="14">
        <f t="shared" si="13"/>
        <v>132571.2341772152</v>
      </c>
    </row>
    <row r="73" spans="1:15" ht="18">
      <c r="B73" s="1" t="s">
        <v>72</v>
      </c>
      <c r="C73" s="38">
        <v>2359578.5499999998</v>
      </c>
      <c r="D73" s="39">
        <v>0.15240000000000001</v>
      </c>
      <c r="E73" s="5">
        <f t="shared" si="8"/>
        <v>6858</v>
      </c>
      <c r="F73" s="6">
        <f t="shared" si="10"/>
        <v>56962.0253164557</v>
      </c>
      <c r="G73" s="50">
        <v>4668</v>
      </c>
      <c r="H73" s="39">
        <v>0.25590000000000002</v>
      </c>
      <c r="I73" s="7">
        <f t="shared" si="9"/>
        <v>19192.500000000004</v>
      </c>
      <c r="J73" s="21">
        <f t="shared" si="11"/>
        <v>94936.708860759492</v>
      </c>
      <c r="K73" s="16">
        <f t="shared" si="12"/>
        <v>26050.500000000004</v>
      </c>
      <c r="L73" s="14">
        <f t="shared" si="13"/>
        <v>125848.2341772152</v>
      </c>
    </row>
    <row r="74" spans="1:15" ht="18">
      <c r="B74" s="2" t="s">
        <v>73</v>
      </c>
      <c r="C74" s="40">
        <v>22754358.539999999</v>
      </c>
      <c r="D74" s="41">
        <v>1.4698</v>
      </c>
      <c r="E74" s="5">
        <f t="shared" si="8"/>
        <v>66141</v>
      </c>
      <c r="F74" s="6">
        <f t="shared" si="10"/>
        <v>56962.0253164557</v>
      </c>
      <c r="G74" s="51">
        <v>18005</v>
      </c>
      <c r="H74" s="41">
        <v>0.98719999999999997</v>
      </c>
      <c r="I74" s="7">
        <f t="shared" si="9"/>
        <v>74040</v>
      </c>
      <c r="J74" s="21">
        <f t="shared" si="11"/>
        <v>94936.708860759492</v>
      </c>
      <c r="K74" s="16">
        <f t="shared" si="12"/>
        <v>140181</v>
      </c>
      <c r="L74" s="14">
        <f t="shared" si="13"/>
        <v>11717.734177215199</v>
      </c>
    </row>
    <row r="75" spans="1:15" ht="18">
      <c r="B75" s="1" t="s">
        <v>74</v>
      </c>
      <c r="C75" s="38">
        <v>2827323.29</v>
      </c>
      <c r="D75" s="39">
        <v>0.18260000000000001</v>
      </c>
      <c r="E75" s="5">
        <f t="shared" si="8"/>
        <v>8217</v>
      </c>
      <c r="F75" s="6">
        <f t="shared" si="10"/>
        <v>56962.0253164557</v>
      </c>
      <c r="G75" s="50">
        <v>5540</v>
      </c>
      <c r="H75" s="39">
        <v>0.30380000000000001</v>
      </c>
      <c r="I75" s="7">
        <f t="shared" si="9"/>
        <v>22785</v>
      </c>
      <c r="J75" s="21">
        <f t="shared" si="11"/>
        <v>94936.708860759492</v>
      </c>
      <c r="K75" s="16">
        <f t="shared" si="12"/>
        <v>31002</v>
      </c>
      <c r="L75" s="14">
        <f t="shared" si="13"/>
        <v>120896.7341772152</v>
      </c>
    </row>
    <row r="76" spans="1:15" ht="18">
      <c r="B76" s="2" t="s">
        <v>75</v>
      </c>
      <c r="C76" s="40">
        <v>1684933.03</v>
      </c>
      <c r="D76" s="41">
        <v>0.10879999999999999</v>
      </c>
      <c r="E76" s="5">
        <f t="shared" si="8"/>
        <v>4896</v>
      </c>
      <c r="F76" s="6">
        <f t="shared" si="10"/>
        <v>56962.0253164557</v>
      </c>
      <c r="G76" s="51">
        <v>7316</v>
      </c>
      <c r="H76" s="41">
        <v>0.40110000000000001</v>
      </c>
      <c r="I76" s="7">
        <f t="shared" si="9"/>
        <v>30082.5</v>
      </c>
      <c r="J76" s="21">
        <f t="shared" si="11"/>
        <v>94936.708860759492</v>
      </c>
      <c r="K76" s="16">
        <f t="shared" si="12"/>
        <v>34978.5</v>
      </c>
      <c r="L76" s="14">
        <f t="shared" si="13"/>
        <v>116920.2341772152</v>
      </c>
    </row>
    <row r="77" spans="1:15" ht="18">
      <c r="B77" s="1" t="s">
        <v>76</v>
      </c>
      <c r="C77" s="38">
        <v>11972750.73</v>
      </c>
      <c r="D77" s="39">
        <v>0.77339999999999998</v>
      </c>
      <c r="E77" s="5">
        <f t="shared" si="8"/>
        <v>34803</v>
      </c>
      <c r="F77" s="6">
        <f t="shared" si="10"/>
        <v>56962.0253164557</v>
      </c>
      <c r="G77" s="50">
        <v>28526</v>
      </c>
      <c r="H77" s="39">
        <v>1.5641</v>
      </c>
      <c r="I77" s="7">
        <f t="shared" si="9"/>
        <v>117307.5</v>
      </c>
      <c r="J77" s="28">
        <f t="shared" si="11"/>
        <v>94936.708860759492</v>
      </c>
      <c r="K77" s="16">
        <f t="shared" si="12"/>
        <v>152110.5</v>
      </c>
      <c r="L77" s="14">
        <f t="shared" si="13"/>
        <v>-211.76582278480055</v>
      </c>
    </row>
    <row r="78" spans="1:15" ht="18">
      <c r="B78" s="2" t="s">
        <v>77</v>
      </c>
      <c r="C78" s="40">
        <v>5034861.6500000004</v>
      </c>
      <c r="D78" s="41">
        <v>0.32519999999999999</v>
      </c>
      <c r="E78" s="5">
        <f t="shared" si="8"/>
        <v>14634</v>
      </c>
      <c r="F78" s="6">
        <f t="shared" si="10"/>
        <v>56962.0253164557</v>
      </c>
      <c r="G78" s="51">
        <v>11115</v>
      </c>
      <c r="H78" s="41">
        <v>0.60940000000000005</v>
      </c>
      <c r="I78" s="7">
        <f t="shared" si="9"/>
        <v>45705</v>
      </c>
      <c r="J78" s="21">
        <f t="shared" si="11"/>
        <v>94936.708860759492</v>
      </c>
      <c r="K78" s="16">
        <f t="shared" si="12"/>
        <v>60339</v>
      </c>
      <c r="L78" s="14">
        <f t="shared" si="13"/>
        <v>91559.734177215199</v>
      </c>
    </row>
    <row r="79" spans="1:15" ht="18">
      <c r="B79" s="1" t="s">
        <v>78</v>
      </c>
      <c r="C79" s="38">
        <v>725028.67</v>
      </c>
      <c r="D79" s="39">
        <v>4.6800000000000001E-2</v>
      </c>
      <c r="E79" s="5">
        <f t="shared" si="8"/>
        <v>2106</v>
      </c>
      <c r="F79" s="6">
        <f t="shared" si="10"/>
        <v>56962.0253164557</v>
      </c>
      <c r="G79" s="50">
        <v>6959</v>
      </c>
      <c r="H79" s="39">
        <v>0.38159999999999999</v>
      </c>
      <c r="I79" s="7">
        <f t="shared" si="9"/>
        <v>28620</v>
      </c>
      <c r="J79" s="21">
        <f t="shared" si="11"/>
        <v>94936.708860759492</v>
      </c>
      <c r="K79" s="16">
        <f t="shared" si="12"/>
        <v>30726</v>
      </c>
      <c r="L79" s="14">
        <f t="shared" si="13"/>
        <v>121172.7341772152</v>
      </c>
    </row>
    <row r="80" spans="1:15" ht="18">
      <c r="B80" s="2" t="s">
        <v>79</v>
      </c>
      <c r="C80" s="40">
        <v>786244.17</v>
      </c>
      <c r="D80" s="41">
        <v>5.0799999999999998E-2</v>
      </c>
      <c r="E80" s="5">
        <f t="shared" si="8"/>
        <v>2286</v>
      </c>
      <c r="F80" s="6">
        <f t="shared" si="10"/>
        <v>56962.0253164557</v>
      </c>
      <c r="G80" s="51">
        <v>3017</v>
      </c>
      <c r="H80" s="41">
        <v>0.16539999999999999</v>
      </c>
      <c r="I80" s="7">
        <f t="shared" si="9"/>
        <v>12405</v>
      </c>
      <c r="J80" s="21">
        <f t="shared" si="11"/>
        <v>94936.708860759492</v>
      </c>
      <c r="K80" s="16">
        <f t="shared" si="12"/>
        <v>14691</v>
      </c>
      <c r="L80" s="14">
        <f t="shared" si="13"/>
        <v>137207.7341772152</v>
      </c>
    </row>
    <row r="81" spans="1:15" ht="18">
      <c r="B81" s="1" t="s">
        <v>80</v>
      </c>
      <c r="C81" s="38">
        <v>5400969.1200000001</v>
      </c>
      <c r="D81" s="39">
        <v>0.3488</v>
      </c>
      <c r="E81" s="5">
        <f t="shared" si="8"/>
        <v>15696</v>
      </c>
      <c r="F81" s="6">
        <f t="shared" si="10"/>
        <v>56962.0253164557</v>
      </c>
      <c r="G81" s="50">
        <v>12238</v>
      </c>
      <c r="H81" s="39">
        <v>0.67100000000000004</v>
      </c>
      <c r="I81" s="7">
        <f t="shared" si="9"/>
        <v>50325</v>
      </c>
      <c r="J81" s="21">
        <f t="shared" si="11"/>
        <v>94936.708860759492</v>
      </c>
      <c r="K81" s="16">
        <f t="shared" si="12"/>
        <v>66021</v>
      </c>
      <c r="L81" s="14">
        <f t="shared" si="13"/>
        <v>85877.734177215199</v>
      </c>
    </row>
    <row r="82" spans="1:15" s="12" customFormat="1" ht="18">
      <c r="A82" s="18"/>
      <c r="B82" s="13" t="s">
        <v>81</v>
      </c>
      <c r="C82" s="40">
        <v>93313023.549999997</v>
      </c>
      <c r="D82" s="41">
        <v>6.0275999999999996</v>
      </c>
      <c r="E82" s="5">
        <f t="shared" si="8"/>
        <v>271242</v>
      </c>
      <c r="F82" s="8">
        <f t="shared" si="10"/>
        <v>56962.0253164557</v>
      </c>
      <c r="G82" s="51">
        <v>73747</v>
      </c>
      <c r="H82" s="41">
        <v>4.0434999999999999</v>
      </c>
      <c r="I82" s="7">
        <f t="shared" si="9"/>
        <v>303262.5</v>
      </c>
      <c r="J82" s="28">
        <f t="shared" si="11"/>
        <v>94936.708860759492</v>
      </c>
      <c r="K82" s="16">
        <f t="shared" si="12"/>
        <v>574504.5</v>
      </c>
      <c r="L82" s="31">
        <f t="shared" si="13"/>
        <v>-422605.7658227848</v>
      </c>
      <c r="M82" s="18"/>
      <c r="N82" s="18"/>
      <c r="O82" s="18"/>
    </row>
    <row r="83" spans="1:15" ht="18.75" thickBot="1">
      <c r="B83" s="1" t="s">
        <v>82</v>
      </c>
      <c r="C83" s="43">
        <v>598589.44999999995</v>
      </c>
      <c r="D83" s="44">
        <v>3.8699999999999998E-2</v>
      </c>
      <c r="E83" s="5">
        <f t="shared" si="8"/>
        <v>1741.5</v>
      </c>
      <c r="F83" s="6">
        <f t="shared" si="10"/>
        <v>56962.0253164557</v>
      </c>
      <c r="G83" s="52">
        <v>5030</v>
      </c>
      <c r="H83" s="44">
        <v>0.27579999999999999</v>
      </c>
      <c r="I83" s="7">
        <f t="shared" si="9"/>
        <v>20685</v>
      </c>
      <c r="J83" s="21">
        <f t="shared" si="11"/>
        <v>94936.708860759492</v>
      </c>
      <c r="K83" s="16">
        <f t="shared" si="12"/>
        <v>22426.5</v>
      </c>
      <c r="L83" s="14">
        <f t="shared" si="13"/>
        <v>129472.2341772152</v>
      </c>
    </row>
    <row r="84" spans="1:15" ht="15.75" thickBot="1">
      <c r="B84" s="26" t="s">
        <v>83</v>
      </c>
      <c r="C84" s="45">
        <v>1548083181.03</v>
      </c>
      <c r="D84" s="46">
        <v>100</v>
      </c>
      <c r="E84" s="5">
        <f>SUM(E5:E83)</f>
        <v>4500000</v>
      </c>
      <c r="F84" s="9">
        <f>SUM(F5:F83)</f>
        <v>4500000.0000000037</v>
      </c>
      <c r="G84" s="53">
        <v>1823848</v>
      </c>
      <c r="H84" s="46">
        <v>100</v>
      </c>
      <c r="I84" s="10">
        <f>SUM(I5:I83)</f>
        <v>7500000</v>
      </c>
      <c r="J84" s="29">
        <f>SUM(J5:J83)</f>
        <v>7500000.0000000056</v>
      </c>
      <c r="K84" s="30">
        <f>SUM(K5:K83)</f>
        <v>12000000</v>
      </c>
      <c r="L84" s="15">
        <f>SUM(L5:L83)</f>
        <v>-1.6298145055770874E-9</v>
      </c>
    </row>
    <row r="85" spans="1:15" s="17" customFormat="1">
      <c r="E85" s="19"/>
      <c r="F85" s="19"/>
      <c r="L85" s="19"/>
    </row>
    <row r="86" spans="1:15" s="17" customFormat="1">
      <c r="B86" s="27"/>
      <c r="E86" s="19"/>
      <c r="F86" s="19"/>
      <c r="L86" s="19"/>
    </row>
    <row r="87" spans="1:15" s="17" customFormat="1">
      <c r="E87" s="19"/>
      <c r="F87" s="19"/>
      <c r="L87" s="19"/>
    </row>
    <row r="88" spans="1:15" s="17" customFormat="1">
      <c r="E88" s="19"/>
      <c r="F88" s="19"/>
      <c r="L88" s="19"/>
    </row>
    <row r="89" spans="1:15" s="17" customFormat="1">
      <c r="E89" s="19"/>
      <c r="F89" s="19"/>
      <c r="L89" s="19"/>
    </row>
    <row r="90" spans="1:15" s="17" customFormat="1">
      <c r="E90" s="19"/>
      <c r="F90" s="19"/>
      <c r="L90" s="19"/>
    </row>
    <row r="91" spans="1:15" s="17" customFormat="1">
      <c r="E91" s="19"/>
      <c r="F91" s="19"/>
      <c r="L91" s="19"/>
    </row>
    <row r="92" spans="1:15" s="17" customFormat="1">
      <c r="E92" s="19"/>
      <c r="F92" s="19"/>
      <c r="L92" s="19"/>
    </row>
    <row r="93" spans="1:15" s="17" customFormat="1">
      <c r="E93" s="19"/>
      <c r="F93" s="19"/>
      <c r="L93" s="19"/>
    </row>
    <row r="94" spans="1:15" s="17" customFormat="1">
      <c r="E94" s="19"/>
      <c r="F94" s="19"/>
      <c r="L94" s="19"/>
    </row>
    <row r="95" spans="1:15" s="17" customFormat="1">
      <c r="E95" s="19"/>
      <c r="F95" s="19"/>
      <c r="L95" s="19"/>
    </row>
    <row r="96" spans="1:15" s="17" customFormat="1">
      <c r="E96" s="19"/>
      <c r="F96" s="19"/>
      <c r="L96" s="19"/>
    </row>
    <row r="97" spans="5:12" s="17" customFormat="1">
      <c r="E97" s="19"/>
      <c r="F97" s="19"/>
      <c r="L97" s="19"/>
    </row>
    <row r="98" spans="5:12" s="17" customFormat="1">
      <c r="E98" s="19"/>
      <c r="F98" s="19"/>
      <c r="L98" s="19"/>
    </row>
    <row r="99" spans="5:12" s="17" customFormat="1">
      <c r="E99" s="19"/>
      <c r="F99" s="19"/>
      <c r="L99" s="19"/>
    </row>
    <row r="100" spans="5:12" s="17" customFormat="1">
      <c r="E100" s="19"/>
      <c r="F100" s="19"/>
      <c r="L100" s="19"/>
    </row>
    <row r="101" spans="5:12" s="17" customFormat="1">
      <c r="E101" s="19"/>
      <c r="F101" s="19"/>
      <c r="L101" s="19"/>
    </row>
    <row r="102" spans="5:12" s="17" customFormat="1">
      <c r="E102" s="19"/>
      <c r="F102" s="19"/>
      <c r="L102" s="19"/>
    </row>
    <row r="103" spans="5:12" s="17" customFormat="1">
      <c r="E103" s="19"/>
      <c r="F103" s="19"/>
      <c r="L103" s="19"/>
    </row>
    <row r="104" spans="5:12" s="17" customFormat="1">
      <c r="E104" s="19"/>
      <c r="F104" s="19"/>
      <c r="L104" s="19"/>
    </row>
    <row r="105" spans="5:12" s="17" customFormat="1">
      <c r="E105" s="19"/>
      <c r="F105" s="19"/>
      <c r="L105" s="19"/>
    </row>
  </sheetData>
  <mergeCells count="5">
    <mergeCell ref="L3:L4"/>
    <mergeCell ref="B3:B4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Bispo</dc:creator>
  <cp:lastModifiedBy>Vanderley Bispo</cp:lastModifiedBy>
  <dcterms:created xsi:type="dcterms:W3CDTF">2015-03-14T20:46:42Z</dcterms:created>
  <dcterms:modified xsi:type="dcterms:W3CDTF">2016-11-28T23:58:25Z</dcterms:modified>
</cp:coreProperties>
</file>